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AAC\AQAR_A M College_Jhalda\AQAR_2022-2023\"/>
    </mc:Choice>
  </mc:AlternateContent>
  <xr:revisionPtr revIDLastSave="0" documentId="13_ncr:1_{71A9F386-BC7C-43D2-84EA-2C8D9C8D3FC9}" xr6:coauthVersionLast="47" xr6:coauthVersionMax="47" xr10:uidLastSave="{00000000-0000-0000-0000-000000000000}"/>
  <bookViews>
    <workbookView xWindow="-108" yWindow="-108" windowWidth="23256" windowHeight="12576" tabRatio="500" firstSheet="2" activeTab="3" xr2:uid="{00000000-000D-0000-FFFF-FFFF00000000}"/>
  </bookViews>
  <sheets>
    <sheet name="BSC PROGRAM" sheetId="1" r:id="rId1"/>
    <sheet name="BA PROGRAM" sheetId="2" r:id="rId2"/>
    <sheet name="mathematics" sheetId="3" r:id="rId3"/>
    <sheet name="physics" sheetId="4" r:id="rId4"/>
    <sheet name="chemistry" sheetId="5" r:id="rId5"/>
    <sheet name="botany" sheetId="6" r:id="rId6"/>
    <sheet name="zoology" sheetId="7" r:id="rId7"/>
    <sheet name="bengali" sheetId="8" r:id="rId8"/>
    <sheet name="english" sheetId="9" r:id="rId9"/>
    <sheet name="history" sheetId="10" r:id="rId10"/>
    <sheet name="philosophy" sheetId="11" r:id="rId11"/>
    <sheet name="sanskrit" sheetId="12" r:id="rId12"/>
    <sheet name="geography" sheetId="13" r:id="rId13"/>
    <sheet name="economics" sheetId="14" r:id="rId14"/>
  </sheets>
  <definedNames>
    <definedName name="_xlnm.Print_Titles" localSheetId="1">'BA PROGRAM'!$1:$5</definedName>
    <definedName name="_xlnm.Print_Titles" localSheetId="0">'BSC PROGRAM'!$1:$5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6" i="14" l="1"/>
  <c r="I6" i="14"/>
  <c r="J6" i="14" s="1"/>
  <c r="S2" i="14"/>
  <c r="R2" i="14"/>
  <c r="Q2" i="14"/>
  <c r="P2" i="14"/>
  <c r="O2" i="14"/>
  <c r="M29" i="13"/>
  <c r="I29" i="13"/>
  <c r="J29" i="13" s="1"/>
  <c r="M28" i="13"/>
  <c r="I28" i="13"/>
  <c r="J28" i="13" s="1"/>
  <c r="M27" i="13"/>
  <c r="I27" i="13"/>
  <c r="J27" i="13" s="1"/>
  <c r="M26" i="13"/>
  <c r="J26" i="13"/>
  <c r="I26" i="13"/>
  <c r="M25" i="13"/>
  <c r="I25" i="13"/>
  <c r="J25" i="13" s="1"/>
  <c r="M24" i="13"/>
  <c r="I24" i="13"/>
  <c r="J24" i="13" s="1"/>
  <c r="M23" i="13"/>
  <c r="I23" i="13"/>
  <c r="J23" i="13" s="1"/>
  <c r="M22" i="13"/>
  <c r="J22" i="13"/>
  <c r="I22" i="13"/>
  <c r="M21" i="13"/>
  <c r="I21" i="13"/>
  <c r="J21" i="13" s="1"/>
  <c r="M20" i="13"/>
  <c r="I20" i="13"/>
  <c r="J20" i="13" s="1"/>
  <c r="M19" i="13"/>
  <c r="I19" i="13"/>
  <c r="J19" i="13" s="1"/>
  <c r="M18" i="13"/>
  <c r="J18" i="13"/>
  <c r="I18" i="13"/>
  <c r="M17" i="13"/>
  <c r="I17" i="13"/>
  <c r="J17" i="13" s="1"/>
  <c r="M16" i="13"/>
  <c r="I16" i="13"/>
  <c r="J16" i="13" s="1"/>
  <c r="M15" i="13"/>
  <c r="I15" i="13"/>
  <c r="J15" i="13" s="1"/>
  <c r="M14" i="13"/>
  <c r="J14" i="13"/>
  <c r="I14" i="13"/>
  <c r="M13" i="13"/>
  <c r="I13" i="13"/>
  <c r="J13" i="13" s="1"/>
  <c r="M12" i="13"/>
  <c r="I12" i="13"/>
  <c r="J12" i="13" s="1"/>
  <c r="M11" i="13"/>
  <c r="I11" i="13"/>
  <c r="J11" i="13" s="1"/>
  <c r="M10" i="13"/>
  <c r="J10" i="13"/>
  <c r="I10" i="13"/>
  <c r="M9" i="13"/>
  <c r="I9" i="13"/>
  <c r="J9" i="13" s="1"/>
  <c r="M8" i="13"/>
  <c r="I8" i="13"/>
  <c r="J8" i="13" s="1"/>
  <c r="M7" i="13"/>
  <c r="I7" i="13"/>
  <c r="J7" i="13" s="1"/>
  <c r="M6" i="13"/>
  <c r="J6" i="13"/>
  <c r="I6" i="13"/>
  <c r="S2" i="13"/>
  <c r="R2" i="13"/>
  <c r="Q2" i="13"/>
  <c r="P2" i="13"/>
  <c r="O2" i="13"/>
  <c r="M6" i="12"/>
  <c r="I6" i="12"/>
  <c r="J6" i="12" s="1"/>
  <c r="S2" i="12"/>
  <c r="R2" i="12"/>
  <c r="Q2" i="12"/>
  <c r="P2" i="12"/>
  <c r="O2" i="12"/>
  <c r="M22" i="11"/>
  <c r="I22" i="11"/>
  <c r="J22" i="11" s="1"/>
  <c r="M21" i="11"/>
  <c r="I21" i="11"/>
  <c r="J21" i="11" s="1"/>
  <c r="M20" i="11"/>
  <c r="J20" i="11"/>
  <c r="I20" i="11"/>
  <c r="M19" i="11"/>
  <c r="I19" i="11"/>
  <c r="J19" i="11" s="1"/>
  <c r="M18" i="11"/>
  <c r="I18" i="11"/>
  <c r="J18" i="11" s="1"/>
  <c r="M17" i="11"/>
  <c r="I17" i="11"/>
  <c r="J17" i="11" s="1"/>
  <c r="M16" i="11"/>
  <c r="J16" i="11"/>
  <c r="I16" i="11"/>
  <c r="M15" i="11"/>
  <c r="I15" i="11"/>
  <c r="J15" i="11" s="1"/>
  <c r="M14" i="11"/>
  <c r="I14" i="11"/>
  <c r="J14" i="11" s="1"/>
  <c r="M13" i="11"/>
  <c r="I13" i="11"/>
  <c r="J13" i="11" s="1"/>
  <c r="M12" i="11"/>
  <c r="J12" i="11"/>
  <c r="I12" i="11"/>
  <c r="M11" i="11"/>
  <c r="I11" i="11"/>
  <c r="J11" i="11" s="1"/>
  <c r="M10" i="11"/>
  <c r="I10" i="11"/>
  <c r="J10" i="11" s="1"/>
  <c r="M9" i="11"/>
  <c r="I9" i="11"/>
  <c r="J9" i="11" s="1"/>
  <c r="M8" i="11"/>
  <c r="J8" i="11"/>
  <c r="I8" i="11"/>
  <c r="M7" i="11"/>
  <c r="I7" i="11"/>
  <c r="J7" i="11" s="1"/>
  <c r="M6" i="11"/>
  <c r="I6" i="11"/>
  <c r="J6" i="11" s="1"/>
  <c r="S2" i="11"/>
  <c r="R2" i="11"/>
  <c r="Q2" i="11"/>
  <c r="P2" i="11"/>
  <c r="O2" i="11"/>
  <c r="M50" i="10"/>
  <c r="I50" i="10"/>
  <c r="J50" i="10" s="1"/>
  <c r="M49" i="10"/>
  <c r="I49" i="10"/>
  <c r="J49" i="10" s="1"/>
  <c r="M48" i="10"/>
  <c r="J48" i="10"/>
  <c r="I48" i="10"/>
  <c r="M47" i="10"/>
  <c r="J47" i="10"/>
  <c r="I47" i="10"/>
  <c r="M46" i="10"/>
  <c r="I46" i="10"/>
  <c r="J46" i="10" s="1"/>
  <c r="M45" i="10"/>
  <c r="I45" i="10"/>
  <c r="J45" i="10" s="1"/>
  <c r="M44" i="10"/>
  <c r="J44" i="10"/>
  <c r="I44" i="10"/>
  <c r="M43" i="10"/>
  <c r="J43" i="10"/>
  <c r="I43" i="10"/>
  <c r="M42" i="10"/>
  <c r="I42" i="10"/>
  <c r="J42" i="10" s="1"/>
  <c r="M41" i="10"/>
  <c r="I41" i="10"/>
  <c r="J41" i="10" s="1"/>
  <c r="M40" i="10"/>
  <c r="J40" i="10"/>
  <c r="I40" i="10"/>
  <c r="M39" i="10"/>
  <c r="J39" i="10"/>
  <c r="I39" i="10"/>
  <c r="M38" i="10"/>
  <c r="I38" i="10"/>
  <c r="J38" i="10" s="1"/>
  <c r="M37" i="10"/>
  <c r="I37" i="10"/>
  <c r="J37" i="10" s="1"/>
  <c r="M36" i="10"/>
  <c r="J36" i="10"/>
  <c r="I36" i="10"/>
  <c r="M35" i="10"/>
  <c r="J35" i="10"/>
  <c r="I35" i="10"/>
  <c r="M34" i="10"/>
  <c r="I34" i="10"/>
  <c r="J34" i="10" s="1"/>
  <c r="M33" i="10"/>
  <c r="I33" i="10"/>
  <c r="J33" i="10" s="1"/>
  <c r="M32" i="10"/>
  <c r="J32" i="10"/>
  <c r="I32" i="10"/>
  <c r="M31" i="10"/>
  <c r="J31" i="10"/>
  <c r="I31" i="10"/>
  <c r="M30" i="10"/>
  <c r="I30" i="10"/>
  <c r="J30" i="10" s="1"/>
  <c r="M29" i="10"/>
  <c r="I29" i="10"/>
  <c r="J29" i="10" s="1"/>
  <c r="M28" i="10"/>
  <c r="J28" i="10"/>
  <c r="I28" i="10"/>
  <c r="M27" i="10"/>
  <c r="J27" i="10"/>
  <c r="I27" i="10"/>
  <c r="M26" i="10"/>
  <c r="I26" i="10"/>
  <c r="J26" i="10" s="1"/>
  <c r="M25" i="10"/>
  <c r="I25" i="10"/>
  <c r="J25" i="10" s="1"/>
  <c r="M24" i="10"/>
  <c r="J24" i="10"/>
  <c r="I24" i="10"/>
  <c r="M23" i="10"/>
  <c r="J23" i="10"/>
  <c r="I23" i="10"/>
  <c r="M22" i="10"/>
  <c r="I22" i="10"/>
  <c r="J22" i="10" s="1"/>
  <c r="M21" i="10"/>
  <c r="I21" i="10"/>
  <c r="J21" i="10" s="1"/>
  <c r="M20" i="10"/>
  <c r="J20" i="10"/>
  <c r="I20" i="10"/>
  <c r="M19" i="10"/>
  <c r="J19" i="10"/>
  <c r="I19" i="10"/>
  <c r="M18" i="10"/>
  <c r="I18" i="10"/>
  <c r="J18" i="10" s="1"/>
  <c r="M17" i="10"/>
  <c r="I17" i="10"/>
  <c r="J17" i="10" s="1"/>
  <c r="M16" i="10"/>
  <c r="J16" i="10"/>
  <c r="I16" i="10"/>
  <c r="M15" i="10"/>
  <c r="J15" i="10"/>
  <c r="I15" i="10"/>
  <c r="M14" i="10"/>
  <c r="I14" i="10"/>
  <c r="J14" i="10" s="1"/>
  <c r="M13" i="10"/>
  <c r="I13" i="10"/>
  <c r="J13" i="10" s="1"/>
  <c r="M12" i="10"/>
  <c r="J12" i="10"/>
  <c r="I12" i="10"/>
  <c r="M11" i="10"/>
  <c r="J11" i="10"/>
  <c r="I11" i="10"/>
  <c r="M10" i="10"/>
  <c r="I10" i="10"/>
  <c r="J10" i="10" s="1"/>
  <c r="M9" i="10"/>
  <c r="I9" i="10"/>
  <c r="J9" i="10" s="1"/>
  <c r="M8" i="10"/>
  <c r="J8" i="10"/>
  <c r="I8" i="10"/>
  <c r="M7" i="10"/>
  <c r="J7" i="10"/>
  <c r="I7" i="10"/>
  <c r="M6" i="10"/>
  <c r="I6" i="10"/>
  <c r="J6" i="10" s="1"/>
  <c r="S2" i="10"/>
  <c r="R2" i="10"/>
  <c r="Q2" i="10"/>
  <c r="P2" i="10"/>
  <c r="O2" i="10"/>
  <c r="M29" i="9"/>
  <c r="J29" i="9"/>
  <c r="I29" i="9"/>
  <c r="M28" i="9"/>
  <c r="I28" i="9"/>
  <c r="J28" i="9" s="1"/>
  <c r="M27" i="9"/>
  <c r="I27" i="9"/>
  <c r="J27" i="9" s="1"/>
  <c r="M26" i="9"/>
  <c r="J26" i="9"/>
  <c r="I26" i="9"/>
  <c r="M25" i="9"/>
  <c r="J25" i="9"/>
  <c r="I25" i="9"/>
  <c r="M24" i="9"/>
  <c r="I24" i="9"/>
  <c r="J24" i="9" s="1"/>
  <c r="M23" i="9"/>
  <c r="I23" i="9"/>
  <c r="J23" i="9" s="1"/>
  <c r="M22" i="9"/>
  <c r="J22" i="9"/>
  <c r="I22" i="9"/>
  <c r="M21" i="9"/>
  <c r="J21" i="9"/>
  <c r="I21" i="9"/>
  <c r="M20" i="9"/>
  <c r="I20" i="9"/>
  <c r="J20" i="9" s="1"/>
  <c r="M19" i="9"/>
  <c r="I19" i="9"/>
  <c r="J19" i="9" s="1"/>
  <c r="M18" i="9"/>
  <c r="J18" i="9"/>
  <c r="I18" i="9"/>
  <c r="M17" i="9"/>
  <c r="J17" i="9"/>
  <c r="I17" i="9"/>
  <c r="M16" i="9"/>
  <c r="I16" i="9"/>
  <c r="J16" i="9" s="1"/>
  <c r="M15" i="9"/>
  <c r="I15" i="9"/>
  <c r="J15" i="9" s="1"/>
  <c r="M14" i="9"/>
  <c r="J14" i="9"/>
  <c r="I14" i="9"/>
  <c r="M13" i="9"/>
  <c r="J13" i="9"/>
  <c r="I13" i="9"/>
  <c r="M12" i="9"/>
  <c r="I12" i="9"/>
  <c r="J12" i="9" s="1"/>
  <c r="M11" i="9"/>
  <c r="I11" i="9"/>
  <c r="J11" i="9" s="1"/>
  <c r="M10" i="9"/>
  <c r="J10" i="9"/>
  <c r="I10" i="9"/>
  <c r="M9" i="9"/>
  <c r="J9" i="9"/>
  <c r="I9" i="9"/>
  <c r="M8" i="9"/>
  <c r="I8" i="9"/>
  <c r="J8" i="9" s="1"/>
  <c r="M7" i="9"/>
  <c r="I7" i="9"/>
  <c r="J7" i="9" s="1"/>
  <c r="M6" i="9"/>
  <c r="J6" i="9"/>
  <c r="I6" i="9"/>
  <c r="S2" i="9"/>
  <c r="R2" i="9"/>
  <c r="Q2" i="9"/>
  <c r="P2" i="9"/>
  <c r="O2" i="9"/>
  <c r="M27" i="8"/>
  <c r="I27" i="8"/>
  <c r="J27" i="8" s="1"/>
  <c r="M26" i="8"/>
  <c r="J26" i="8"/>
  <c r="I26" i="8"/>
  <c r="M25" i="8"/>
  <c r="J25" i="8"/>
  <c r="I25" i="8"/>
  <c r="M24" i="8"/>
  <c r="I24" i="8"/>
  <c r="J24" i="8" s="1"/>
  <c r="M23" i="8"/>
  <c r="I23" i="8"/>
  <c r="J23" i="8" s="1"/>
  <c r="M22" i="8"/>
  <c r="J22" i="8"/>
  <c r="I22" i="8"/>
  <c r="M21" i="8"/>
  <c r="J21" i="8"/>
  <c r="I21" i="8"/>
  <c r="M20" i="8"/>
  <c r="I20" i="8"/>
  <c r="J20" i="8" s="1"/>
  <c r="M19" i="8"/>
  <c r="I19" i="8"/>
  <c r="J19" i="8" s="1"/>
  <c r="M18" i="8"/>
  <c r="J18" i="8"/>
  <c r="I18" i="8"/>
  <c r="M17" i="8"/>
  <c r="J17" i="8"/>
  <c r="I17" i="8"/>
  <c r="M16" i="8"/>
  <c r="I16" i="8"/>
  <c r="J16" i="8" s="1"/>
  <c r="M15" i="8"/>
  <c r="I15" i="8"/>
  <c r="J15" i="8" s="1"/>
  <c r="M14" i="8"/>
  <c r="J14" i="8"/>
  <c r="I14" i="8"/>
  <c r="M13" i="8"/>
  <c r="J13" i="8"/>
  <c r="I13" i="8"/>
  <c r="M12" i="8"/>
  <c r="I12" i="8"/>
  <c r="J12" i="8" s="1"/>
  <c r="M11" i="8"/>
  <c r="I11" i="8"/>
  <c r="J11" i="8" s="1"/>
  <c r="M10" i="8"/>
  <c r="J10" i="8"/>
  <c r="I10" i="8"/>
  <c r="M9" i="8"/>
  <c r="J9" i="8"/>
  <c r="I9" i="8"/>
  <c r="M8" i="8"/>
  <c r="I8" i="8"/>
  <c r="J8" i="8" s="1"/>
  <c r="M7" i="8"/>
  <c r="I7" i="8"/>
  <c r="J7" i="8" s="1"/>
  <c r="M6" i="8"/>
  <c r="J6" i="8"/>
  <c r="I6" i="8"/>
  <c r="S2" i="8"/>
  <c r="R2" i="8"/>
  <c r="Q2" i="8"/>
  <c r="P2" i="8"/>
  <c r="O2" i="8"/>
  <c r="L19" i="7"/>
  <c r="I19" i="7"/>
  <c r="J19" i="7" s="1"/>
  <c r="L18" i="7"/>
  <c r="J18" i="7"/>
  <c r="I18" i="7"/>
  <c r="L17" i="7"/>
  <c r="J17" i="7"/>
  <c r="I17" i="7"/>
  <c r="L16" i="7"/>
  <c r="I16" i="7"/>
  <c r="J16" i="7" s="1"/>
  <c r="L15" i="7"/>
  <c r="I15" i="7"/>
  <c r="J15" i="7" s="1"/>
  <c r="L14" i="7"/>
  <c r="J14" i="7"/>
  <c r="I14" i="7"/>
  <c r="L13" i="7"/>
  <c r="J13" i="7"/>
  <c r="I13" i="7"/>
  <c r="L12" i="7"/>
  <c r="I12" i="7"/>
  <c r="J12" i="7" s="1"/>
  <c r="L11" i="7"/>
  <c r="I11" i="7"/>
  <c r="J11" i="7" s="1"/>
  <c r="L10" i="7"/>
  <c r="J10" i="7"/>
  <c r="I10" i="7"/>
  <c r="L9" i="7"/>
  <c r="J9" i="7"/>
  <c r="I9" i="7"/>
  <c r="L8" i="7"/>
  <c r="I8" i="7"/>
  <c r="J8" i="7" s="1"/>
  <c r="L7" i="7"/>
  <c r="I7" i="7"/>
  <c r="J7" i="7" s="1"/>
  <c r="L6" i="7"/>
  <c r="J6" i="7"/>
  <c r="I6" i="7"/>
  <c r="R2" i="7"/>
  <c r="Q2" i="7"/>
  <c r="P2" i="7"/>
  <c r="O2" i="7"/>
  <c r="N2" i="7"/>
  <c r="L8" i="6"/>
  <c r="I8" i="6"/>
  <c r="J8" i="6" s="1"/>
  <c r="L7" i="6"/>
  <c r="J7" i="6"/>
  <c r="I7" i="6"/>
  <c r="L6" i="6"/>
  <c r="J6" i="6"/>
  <c r="I6" i="6"/>
  <c r="R2" i="6"/>
  <c r="Q2" i="6"/>
  <c r="P2" i="6"/>
  <c r="O2" i="6"/>
  <c r="N2" i="6"/>
  <c r="L15" i="5"/>
  <c r="J15" i="5"/>
  <c r="I15" i="5"/>
  <c r="L14" i="5"/>
  <c r="J14" i="5"/>
  <c r="I14" i="5"/>
  <c r="L13" i="5"/>
  <c r="I13" i="5"/>
  <c r="J13" i="5" s="1"/>
  <c r="L12" i="5"/>
  <c r="I12" i="5"/>
  <c r="J12" i="5" s="1"/>
  <c r="L11" i="5"/>
  <c r="J11" i="5"/>
  <c r="I11" i="5"/>
  <c r="L10" i="5"/>
  <c r="J10" i="5"/>
  <c r="I10" i="5"/>
  <c r="L9" i="5"/>
  <c r="I9" i="5"/>
  <c r="J9" i="5" s="1"/>
  <c r="L8" i="5"/>
  <c r="I8" i="5"/>
  <c r="J8" i="5" s="1"/>
  <c r="L7" i="5"/>
  <c r="J7" i="5"/>
  <c r="I7" i="5"/>
  <c r="L6" i="5"/>
  <c r="J6" i="5"/>
  <c r="I6" i="5"/>
  <c r="R2" i="5"/>
  <c r="Q2" i="5"/>
  <c r="P2" i="5"/>
  <c r="O2" i="5"/>
  <c r="N2" i="5"/>
  <c r="L8" i="4"/>
  <c r="J8" i="4"/>
  <c r="I8" i="4"/>
  <c r="L7" i="4"/>
  <c r="J7" i="4"/>
  <c r="I7" i="4"/>
  <c r="L6" i="4"/>
  <c r="I6" i="4"/>
  <c r="J6" i="4" s="1"/>
  <c r="R2" i="4"/>
  <c r="Q2" i="4"/>
  <c r="P2" i="4"/>
  <c r="O2" i="4"/>
  <c r="N2" i="4"/>
  <c r="L24" i="3"/>
  <c r="J24" i="3"/>
  <c r="I24" i="3"/>
  <c r="L23" i="3"/>
  <c r="I23" i="3"/>
  <c r="J23" i="3" s="1"/>
  <c r="L22" i="3"/>
  <c r="I22" i="3"/>
  <c r="J22" i="3" s="1"/>
  <c r="L21" i="3"/>
  <c r="J21" i="3"/>
  <c r="I21" i="3"/>
  <c r="L20" i="3"/>
  <c r="J20" i="3"/>
  <c r="I20" i="3"/>
  <c r="L19" i="3"/>
  <c r="I19" i="3"/>
  <c r="J19" i="3" s="1"/>
  <c r="L18" i="3"/>
  <c r="I18" i="3"/>
  <c r="J18" i="3" s="1"/>
  <c r="L17" i="3"/>
  <c r="J17" i="3"/>
  <c r="I17" i="3"/>
  <c r="L16" i="3"/>
  <c r="J16" i="3"/>
  <c r="I16" i="3"/>
  <c r="L15" i="3"/>
  <c r="I15" i="3"/>
  <c r="J15" i="3" s="1"/>
  <c r="L14" i="3"/>
  <c r="I14" i="3"/>
  <c r="J14" i="3" s="1"/>
  <c r="L13" i="3"/>
  <c r="J13" i="3"/>
  <c r="I13" i="3"/>
  <c r="L12" i="3"/>
  <c r="J12" i="3"/>
  <c r="I12" i="3"/>
  <c r="L11" i="3"/>
  <c r="I11" i="3"/>
  <c r="J11" i="3" s="1"/>
  <c r="L10" i="3"/>
  <c r="I10" i="3"/>
  <c r="J10" i="3" s="1"/>
  <c r="L9" i="3"/>
  <c r="J9" i="3"/>
  <c r="I9" i="3"/>
  <c r="L8" i="3"/>
  <c r="J8" i="3"/>
  <c r="I8" i="3"/>
  <c r="L7" i="3"/>
  <c r="I7" i="3"/>
  <c r="J7" i="3" s="1"/>
  <c r="L6" i="3"/>
  <c r="I6" i="3"/>
  <c r="J6" i="3" s="1"/>
  <c r="R2" i="3"/>
  <c r="Q2" i="3"/>
  <c r="P2" i="3"/>
  <c r="O2" i="3"/>
  <c r="N2" i="3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Q2" i="2"/>
  <c r="P2" i="2"/>
  <c r="O2" i="2"/>
  <c r="N2" i="2"/>
  <c r="M2" i="2"/>
  <c r="J18" i="1"/>
  <c r="J17" i="1"/>
  <c r="J16" i="1"/>
  <c r="J15" i="1"/>
  <c r="J14" i="1"/>
  <c r="J13" i="1"/>
  <c r="J12" i="1"/>
  <c r="J11" i="1"/>
  <c r="J10" i="1"/>
  <c r="R9" i="1"/>
  <c r="J9" i="1"/>
  <c r="J8" i="1"/>
  <c r="J7" i="1"/>
  <c r="J6" i="1"/>
  <c r="R2" i="2" l="1"/>
  <c r="S2" i="3"/>
  <c r="S2" i="4"/>
  <c r="S2" i="5"/>
  <c r="S2" i="6"/>
  <c r="S2" i="7"/>
  <c r="T2" i="8"/>
  <c r="T2" i="9"/>
  <c r="T2" i="10"/>
  <c r="T2" i="11"/>
  <c r="T2" i="12"/>
  <c r="T2" i="13"/>
  <c r="T2" i="14"/>
</calcChain>
</file>

<file path=xl/sharedStrings.xml><?xml version="1.0" encoding="utf-8"?>
<sst xmlns="http://schemas.openxmlformats.org/spreadsheetml/2006/main" count="1972" uniqueCount="1003">
  <si>
    <t>Roll No</t>
  </si>
  <si>
    <t>Registration No</t>
  </si>
  <si>
    <t>DOB</t>
  </si>
  <si>
    <t>Name</t>
  </si>
  <si>
    <t>Sex</t>
  </si>
  <si>
    <t>Subjects</t>
  </si>
  <si>
    <t>Mob. No</t>
  </si>
  <si>
    <t>Fees</t>
  </si>
  <si>
    <t>CGPA</t>
  </si>
  <si>
    <t>% EQUIVALENT</t>
  </si>
  <si>
    <t>101642-2030018</t>
  </si>
  <si>
    <t>000266 of 2020-2021</t>
  </si>
  <si>
    <t>20-01-2002</t>
  </si>
  <si>
    <t>MANTU GORAIN</t>
  </si>
  <si>
    <t>MALE</t>
  </si>
  <si>
    <t>DSE4   BBOTDSRC  Analytical Techniques in Plant Sciences
DSE3   BCEMDSRC  Green Chemistry
DSE3   BZOODSRC  Parasitology
SEC   BZOOSERT  Apiculture</t>
  </si>
  <si>
    <t>360/-</t>
  </si>
  <si>
    <t>7.61</t>
  </si>
  <si>
    <t>101642-2030001</t>
  </si>
  <si>
    <t>000249 of 2020-2021</t>
  </si>
  <si>
    <t>02-05-2001</t>
  </si>
  <si>
    <t>ABHIJEET SINGH</t>
  </si>
  <si>
    <t>DSE4   BBOTDSRC  Analytical Techniques in Plant Sciences
SEC   BBOTSERT  Nursery and Gardening
DSE3   BCEMDSRC  Green Chemistry
DSE3   BZOODSRC  Parasitology</t>
  </si>
  <si>
    <t>7.69</t>
  </si>
  <si>
    <t>101642-2030022</t>
  </si>
  <si>
    <t>000270 of 2020-2021</t>
  </si>
  <si>
    <t>18-08-2001</t>
  </si>
  <si>
    <t>RAJU MAHATO</t>
  </si>
  <si>
    <t>DSE3   BBOTDSRC  Genetics and Plant Breeding
DSE4   BCEMDSRT  Polymer Chemistry
DSE4   BZOODSRC  Animal Behavior &amp; Chronobiology
SEC   BZOOSERT  Apiculture</t>
  </si>
  <si>
    <t>340/-</t>
  </si>
  <si>
    <t>7.82</t>
  </si>
  <si>
    <t>Grade</t>
  </si>
  <si>
    <t>CGPA 9.01 – 10</t>
  </si>
  <si>
    <t>CGPA 8.01 – 9</t>
  </si>
  <si>
    <t>CGPA 7.01 – 8</t>
  </si>
  <si>
    <t>CGPA 6.01 – 7</t>
  </si>
  <si>
    <t>CGPA 5.01 – 6</t>
  </si>
  <si>
    <t>TOTAL</t>
  </si>
  <si>
    <t>101642-2030013</t>
  </si>
  <si>
    <t>000261 of 2020-2021</t>
  </si>
  <si>
    <t>19-05-2001</t>
  </si>
  <si>
    <t>GOBINDA MAJHI</t>
  </si>
  <si>
    <t>7.87</t>
  </si>
  <si>
    <t>Number of students</t>
  </si>
  <si>
    <t>101642-2030005</t>
  </si>
  <si>
    <t>000253 of 2020-2021</t>
  </si>
  <si>
    <t>09-01-2001</t>
  </si>
  <si>
    <t>ANANDA MAHATO</t>
  </si>
  <si>
    <t>7.89</t>
  </si>
  <si>
    <t>101642-2030007</t>
  </si>
  <si>
    <t>000255 of 2020-2021</t>
  </si>
  <si>
    <t>19-09-2001</t>
  </si>
  <si>
    <t>BABULAL GOPE</t>
  </si>
  <si>
    <t>7.90</t>
  </si>
  <si>
    <t>101642-2030009</t>
  </si>
  <si>
    <t>000257 of 2020-2021</t>
  </si>
  <si>
    <t>01-07-2001</t>
  </si>
  <si>
    <t>BHAKTU GORAIN</t>
  </si>
  <si>
    <t>7.92</t>
  </si>
  <si>
    <t>101642-2030004</t>
  </si>
  <si>
    <t>000252 of 2020-2021</t>
  </si>
  <si>
    <t>09-05-2002</t>
  </si>
  <si>
    <t>AMAR GORAIN</t>
  </si>
  <si>
    <t>7.95</t>
  </si>
  <si>
    <t>101642-2030012</t>
  </si>
  <si>
    <t>000260 of 2020-2021</t>
  </si>
  <si>
    <t>27-11-2002</t>
  </si>
  <si>
    <t>GOBINDA MAHATO</t>
  </si>
  <si>
    <t>8.11</t>
  </si>
  <si>
    <t>101642-2030023</t>
  </si>
  <si>
    <t>000271 of 2020-2021</t>
  </si>
  <si>
    <t>11-06-2002</t>
  </si>
  <si>
    <t>RAKESH KUIRI</t>
  </si>
  <si>
    <t>8.15</t>
  </si>
  <si>
    <t>101642-2030002</t>
  </si>
  <si>
    <t>000250 of 2020-2021</t>
  </si>
  <si>
    <t>25-11-2002</t>
  </si>
  <si>
    <t>ABHISHEK MAJEE</t>
  </si>
  <si>
    <t>8.46</t>
  </si>
  <si>
    <t>101642-2030020</t>
  </si>
  <si>
    <t>000268 of 2020-2021</t>
  </si>
  <si>
    <t>21-07-2002</t>
  </si>
  <si>
    <t>NARESH GORAIN</t>
  </si>
  <si>
    <t>8.69</t>
  </si>
  <si>
    <t>101642-2030010</t>
  </si>
  <si>
    <t>000258 of 2020-2021</t>
  </si>
  <si>
    <t>09-04-2001</t>
  </si>
  <si>
    <t>BRIHASPATI MAHATO</t>
  </si>
  <si>
    <t>DSE3   BBOTDSRC  Genetics and Plant Breeding
DSE3   BCEMDSRC  Green Chemistry
DSE3   BZOODSRC  Parasitology
SEC   BZOOSERT  Apiculture</t>
  </si>
  <si>
    <t>8.89</t>
  </si>
  <si>
    <t>RESULT</t>
  </si>
  <si>
    <t>% Equivalent</t>
  </si>
  <si>
    <t>101652-1830017</t>
  </si>
  <si>
    <t>000380 of 2018-2019</t>
  </si>
  <si>
    <t>26-11-2000</t>
  </si>
  <si>
    <t>ABHISHEK BAISNAB</t>
  </si>
  <si>
    <t>DSE3   BHISDSRT  Local History: Study of Manbhum
SEC   BHISSERT  Understanding Heritage
DSE3   BPLSDSRT  Human Rights in India
GE-2   BENVGEHT  NATURAL HAZARDS &amp; MANAGEMENT AND WASTE MANAGEMENT</t>
  </si>
  <si>
    <t>400/-</t>
  </si>
  <si>
    <t>101652-2030056</t>
  </si>
  <si>
    <t>000586 of 2020-2021</t>
  </si>
  <si>
    <t>14-01-2002</t>
  </si>
  <si>
    <t>ANIL KISKU</t>
  </si>
  <si>
    <t>DSE4   BBNGDSRT  BYABOHARIK BANGLA BYAKARON
DSE3   BHISDSRT  Local History: Study of Manbhum
SEC   BHISSERT  Understanding Heritage
GE-2   BPLSGERT  United Nations and Global Conflicts I</t>
  </si>
  <si>
    <t>300/-</t>
  </si>
  <si>
    <t>101652-2030268</t>
  </si>
  <si>
    <t>000798 of 2020-2021</t>
  </si>
  <si>
    <t>25-12-2002</t>
  </si>
  <si>
    <t>PANKAJ MAHATO</t>
  </si>
  <si>
    <t>DSE3   BENGDSRT  Soft Skills-II
SEC   BENGSERT  Advanced Comprehension
DSE3   BHISDSRT  Local History: Study of Manbhum
GE-2   BPLSGERT  United Nations and Global Conflicts I</t>
  </si>
  <si>
    <t>101652-2030085</t>
  </si>
  <si>
    <t>000615 of 2020-2021</t>
  </si>
  <si>
    <t>13-07-2002</t>
  </si>
  <si>
    <t>BHANUMATI MAHATO</t>
  </si>
  <si>
    <t>FEMALE</t>
  </si>
  <si>
    <t>DSE3   BBNGDSRT  BANGLA SAHITYER ITIHAS-UNISH SHATAK O BISH SHATAKER PRATHAMARDHA
SEC   BBNGSERT  BHASHA SHIKHANER KOUSHOL
DSE3   BHISDSRT  Local History: Study of Manbhum
GE-2   BPLSGERT  United Nations and Global Conflicts I</t>
  </si>
  <si>
    <t>101652-2030217</t>
  </si>
  <si>
    <t>000747 of 2020-2021</t>
  </si>
  <si>
    <t>29-01-2002</t>
  </si>
  <si>
    <t>MANISHA MAHATO</t>
  </si>
  <si>
    <t>101652-2030241</t>
  </si>
  <si>
    <t>000771 of 2020-2021</t>
  </si>
  <si>
    <t>21-09-2002</t>
  </si>
  <si>
    <t>NABADWIP MAHATO</t>
  </si>
  <si>
    <t>DSE3   BBNGDSRT  BANGLA SAHITYER ITIHAS-UNISH SHATAK O BISH SHATAKER PRATHAMARDHA
DSE3   BHISDSRT  Local History: Study of Manbhum
SEC   BHISSERT  Understanding Heritage
GE-2   BPLSGERT  United Nations and Global Conflicts I</t>
  </si>
  <si>
    <t>101652-2030332</t>
  </si>
  <si>
    <t>000862 of 2020-2021</t>
  </si>
  <si>
    <t>RUMA MAHATO</t>
  </si>
  <si>
    <t>101652-2030275</t>
  </si>
  <si>
    <t>000805 of 2020-2021</t>
  </si>
  <si>
    <t>05-11-2001</t>
  </si>
  <si>
    <t>PAYEL KUIRY</t>
  </si>
  <si>
    <t>101652-2030285</t>
  </si>
  <si>
    <t>000815 of 2020-2021</t>
  </si>
  <si>
    <t>01-01-2001</t>
  </si>
  <si>
    <t>PRASANTA KAIBARTA</t>
  </si>
  <si>
    <t>DSE3   BBNGDSRT  BANGLA SAHITYER ITIHAS-UNISH SHATAK O BISH SHATAKER PRATHAMARDHA
SEC   BBNGSERT  BHASHA SHIKHANER KOUSHOL
DSE4   BPHIDSRT  Nyaya
GE-2   BPLSGERT  United Nations and Global Conflicts I</t>
  </si>
  <si>
    <t>101652-2030400</t>
  </si>
  <si>
    <t>000930 of 2020-2021</t>
  </si>
  <si>
    <t>06-01-2002</t>
  </si>
  <si>
    <t>SONAMANI MAJHI</t>
  </si>
  <si>
    <t>101652-2030282</t>
  </si>
  <si>
    <t>000812 of 2020-2021</t>
  </si>
  <si>
    <t>13-01-2001</t>
  </si>
  <si>
    <t>PRABIR MAHATO</t>
  </si>
  <si>
    <t>101652-2030247</t>
  </si>
  <si>
    <t>000777 of 2020-2021</t>
  </si>
  <si>
    <t>13-05-2002</t>
  </si>
  <si>
    <t>NAYNA KARMAKAR</t>
  </si>
  <si>
    <t>101652-2030267</t>
  </si>
  <si>
    <t>000797 of 2020-2021</t>
  </si>
  <si>
    <t>11-01-2003</t>
  </si>
  <si>
    <t>PANKAJ KISKU</t>
  </si>
  <si>
    <t>DSE3   BHISDSRT  Local History: Study of Manbhum
DSE4   BPEDDSRS  Track and Field
SEC   BPEDSERT  POSTURAL DEFORMITIES &amp; REMEDIAL MEASURES
GE-2   BPLSGERT  United Nations and Global Conflicts I</t>
  </si>
  <si>
    <t>375/-</t>
  </si>
  <si>
    <t>101652-2030029</t>
  </si>
  <si>
    <t>000559 of 2020-2021</t>
  </si>
  <si>
    <t>24-12-2001</t>
  </si>
  <si>
    <t>ABHISHEK MUKHERJEE</t>
  </si>
  <si>
    <t>DSE3   BGEODSRT  Population Geography
SEC   BGEOSERT  Rural Development
DSE4   BPHIDSRT  Nyaya
GE-2   BPLSGERT  United Nations and Global Conflicts I</t>
  </si>
  <si>
    <t>101652-2030040</t>
  </si>
  <si>
    <t>000570 of 2020-2021</t>
  </si>
  <si>
    <t>12-02-2002</t>
  </si>
  <si>
    <t>AKASH MAHATO</t>
  </si>
  <si>
    <t>DSE3   BBNGDSRT  BANGLA SAHITYER ITIHAS-UNISH SHATAK O BISH SHATAKER PRATHAMARDHA
GE-2   BHISGERT  Historians of India
DSE4   BPHIDSRT  Nyaya
SEC   BPHISERT  Psychology (Part-II)</t>
  </si>
  <si>
    <t>101652-2030193</t>
  </si>
  <si>
    <t>000723 of 2020-2021</t>
  </si>
  <si>
    <t>05-12-2002</t>
  </si>
  <si>
    <t>KHUSBU CHALAK</t>
  </si>
  <si>
    <t>101652-2030260</t>
  </si>
  <si>
    <t>000790 of 2020-2021</t>
  </si>
  <si>
    <t>25-02-2002</t>
  </si>
  <si>
    <t>NISHA KUMAR</t>
  </si>
  <si>
    <t>101652-2030266</t>
  </si>
  <si>
    <t>000796 of 2020-2021</t>
  </si>
  <si>
    <t>27-07-2001</t>
  </si>
  <si>
    <t>PALLABI KUMAR</t>
  </si>
  <si>
    <t>101652-2030429</t>
  </si>
  <si>
    <t>000959 of 2020-2021</t>
  </si>
  <si>
    <t>19-10-2001</t>
  </si>
  <si>
    <t>SWAPNA MUKHERJEE</t>
  </si>
  <si>
    <t>101652-2030167</t>
  </si>
  <si>
    <t>000697 of 2020-2021</t>
  </si>
  <si>
    <t>JHUKU KUMAR</t>
  </si>
  <si>
    <t>101652-2030096</t>
  </si>
  <si>
    <t>000626 of 2020-2021</t>
  </si>
  <si>
    <t>19-07-2002</t>
  </si>
  <si>
    <t>BIPLAB KAIBARTA</t>
  </si>
  <si>
    <t>101652-2030125</t>
  </si>
  <si>
    <t>000655 of 2020-2021</t>
  </si>
  <si>
    <t>04-02-2003</t>
  </si>
  <si>
    <t>DINESH KANDU</t>
  </si>
  <si>
    <t>101652-2030383</t>
  </si>
  <si>
    <t>000913 of 2020-2021</t>
  </si>
  <si>
    <t>28-02-2003</t>
  </si>
  <si>
    <t>SHOVA MAHATO</t>
  </si>
  <si>
    <t>DSE3   BBNGDSRT  BANGLA SAHITYER ITIHAS-UNISH SHATAK O BISH SHATAKER PRATHAMARDHA
SEC   BBNGSERT  BHASHA SHIKHANER KOUSHOL
GE-2   BHISGERT  Historians of India
DSE3   BPLSDSRT  Human Rights in India</t>
  </si>
  <si>
    <t>101652-2030417</t>
  </si>
  <si>
    <t>000947 of 2020-2021</t>
  </si>
  <si>
    <t>10-09-2002</t>
  </si>
  <si>
    <t>SUNIRMAL KUMAR</t>
  </si>
  <si>
    <t>DSE3   BBNGDSRT  BANGLA SAHITYER ITIHAS-UNISH SHATAK O BISH SHATAKER PRATHAMARDHA
DSE3   BGEODSRT  Population Geography
SEC   BGEOSERT  Rural Development
GE-2   BPLSGERT  United Nations and Global Conflicts I</t>
  </si>
  <si>
    <t>101652-2030120</t>
  </si>
  <si>
    <t>000650 of 2020-2021</t>
  </si>
  <si>
    <t>21-10-2001</t>
  </si>
  <si>
    <t>DHANANJAY SAW</t>
  </si>
  <si>
    <t>101652-2030238</t>
  </si>
  <si>
    <t>000768 of 2020-2021</t>
  </si>
  <si>
    <t>25-05-2000</t>
  </si>
  <si>
    <t>MUKTAR ANSARY</t>
  </si>
  <si>
    <t>GE-2   BBNGGERT  BYABOHARIK BANGLA BYAKARON
DSE3   BHISDSRT  Local History: Study of Manbhum
SEC   BHISSERT  Understanding Heritage
DSE3   BPLSDSRT  Human Rights in India</t>
  </si>
  <si>
    <t>101652-2030292</t>
  </si>
  <si>
    <t>000822 of 2020-2021</t>
  </si>
  <si>
    <t>15-11-2002</t>
  </si>
  <si>
    <t>PRIYANKA MANDAL</t>
  </si>
  <si>
    <t>101652-2030154</t>
  </si>
  <si>
    <t>000684 of 2020-2021</t>
  </si>
  <si>
    <t>10-11-2002</t>
  </si>
  <si>
    <t>INDRAJIT CHANDRA</t>
  </si>
  <si>
    <t>DSE3   BBNGDSRT  BANGLA SAHITYER ITIHAS-UNISH SHATAK O BISH SHATAKER PRATHAMARDHA
DSE4   BPHIDSRT  Nyaya
SEC   BPHISERT  Psychology (Part-II)
GE-2   BPLSGERT  United Nations and Global Conflicts I</t>
  </si>
  <si>
    <t>101652-2030233</t>
  </si>
  <si>
    <t>000763 of 2020-2021</t>
  </si>
  <si>
    <t>12-10-2002</t>
  </si>
  <si>
    <t>MOU MUKHERJEE</t>
  </si>
  <si>
    <t>101652-2030428</t>
  </si>
  <si>
    <t>000958 of 2020-2021</t>
  </si>
  <si>
    <t>11-11-1999</t>
  </si>
  <si>
    <t>SWAPAN MAHATO</t>
  </si>
  <si>
    <t>DSE3   BECODSRT  Environmental Economics
DSE3   BENGDSRT  Soft Skills-II
SEC   BENGSERT  Advanced Comprehension
GE-2   BPLSGERT  United Nations and Global Conflicts I</t>
  </si>
  <si>
    <t>101652-2030206</t>
  </si>
  <si>
    <t>000736 of 2020-2021</t>
  </si>
  <si>
    <t>02-03-2002</t>
  </si>
  <si>
    <t>LAXMI KARMAKAR</t>
  </si>
  <si>
    <t>101652-2030092</t>
  </si>
  <si>
    <t>000622 of 2020-2021</t>
  </si>
  <si>
    <t>BIKI KANDU</t>
  </si>
  <si>
    <t>101652-2030410</t>
  </si>
  <si>
    <t>000940 of 2020-2021</t>
  </si>
  <si>
    <t>29-11-2001</t>
  </si>
  <si>
    <t>SUDIPTI SINGH SARDAR</t>
  </si>
  <si>
    <t>101652-2030138</t>
  </si>
  <si>
    <t>000668 of 2020-2021</t>
  </si>
  <si>
    <t>15-07-2001</t>
  </si>
  <si>
    <t>GAJU ANSARY</t>
  </si>
  <si>
    <t>101652-2030398</t>
  </si>
  <si>
    <t>000928 of 2020-2021</t>
  </si>
  <si>
    <t>02-03-2001</t>
  </si>
  <si>
    <t>SONALI KUMAR</t>
  </si>
  <si>
    <t>101652-2030249</t>
  </si>
  <si>
    <t>000779 of 2020-2021</t>
  </si>
  <si>
    <t>21-02-2001</t>
  </si>
  <si>
    <t>NEHA GOPE</t>
  </si>
  <si>
    <t>101652-2030263</t>
  </si>
  <si>
    <t>000793 of 2020-2021</t>
  </si>
  <si>
    <t>24-03-2000</t>
  </si>
  <si>
    <t>NITU KARMAKAR</t>
  </si>
  <si>
    <t>101652-2030176</t>
  </si>
  <si>
    <t>000706 of 2020-2021</t>
  </si>
  <si>
    <t>27-09-2001</t>
  </si>
  <si>
    <t>KABITA MAHATO</t>
  </si>
  <si>
    <t>101652-2030404</t>
  </si>
  <si>
    <t>000934 of 2020-2021</t>
  </si>
  <si>
    <t>28-11-2002</t>
  </si>
  <si>
    <t>SUBARNA KAIBARTA</t>
  </si>
  <si>
    <t>101652-2030234</t>
  </si>
  <si>
    <t>000764 of 2020-2021</t>
  </si>
  <si>
    <t>08-09-2002</t>
  </si>
  <si>
    <t>MOUSUMI MAHATO</t>
  </si>
  <si>
    <t>101652-2030435</t>
  </si>
  <si>
    <t>000965 of 2020-2021</t>
  </si>
  <si>
    <t>09-01-2002</t>
  </si>
  <si>
    <t>TANNAM KHATOON</t>
  </si>
  <si>
    <t>GE-2   BBNGGERT  BYABOHARIK BANGLA BYAKARON
DSE4   BHINDSRT  Samkalin Hindi Kavita 
SEC   BHINSERT  Bhasha computing
DSE4   BHISDSRT  Patterns of capitalism in Europe 16th Century to 20th century.</t>
  </si>
  <si>
    <t>Subject</t>
  </si>
  <si>
    <t>101641-2010080</t>
  </si>
  <si>
    <t>000211 of 2020-2021</t>
  </si>
  <si>
    <t>24-07-2002</t>
  </si>
  <si>
    <t>RAKESH MAHATO</t>
  </si>
  <si>
    <t>CC-13   BMTMCCHT  Numerical Methods &amp; Computer Programming
CC-14   BMTMCCHS  Computer Aided Numerical Practical (P)
DSE4   BMTMDSHT  Probability and Statistics
DSE5   BMTMDSHT  Mechanics-II</t>
  </si>
  <si>
    <t>101641-2010098</t>
  </si>
  <si>
    <t>000229 of 2020-2021</t>
  </si>
  <si>
    <t>29-11-2002</t>
  </si>
  <si>
    <t>SOUMEN KUMAR</t>
  </si>
  <si>
    <t>101641-2010104</t>
  </si>
  <si>
    <t>000235 of 2020-2021</t>
  </si>
  <si>
    <t>05-10-2003</t>
  </si>
  <si>
    <t>SUPRIYA MAHATO</t>
  </si>
  <si>
    <t>101641-2010096</t>
  </si>
  <si>
    <t>000227 of 2020-2021</t>
  </si>
  <si>
    <t>08-09-2001</t>
  </si>
  <si>
    <t>SONALI DAS</t>
  </si>
  <si>
    <t>101641-2010103</t>
  </si>
  <si>
    <t>000234 of 2020-2021</t>
  </si>
  <si>
    <t>07-10-2002</t>
  </si>
  <si>
    <t>SUMAN KUNDU</t>
  </si>
  <si>
    <t>101641-2010011</t>
  </si>
  <si>
    <t>000142 of 2020-2021</t>
  </si>
  <si>
    <t>02-06-2001</t>
  </si>
  <si>
    <t>ARPITA DAS</t>
  </si>
  <si>
    <t>101641-2010032</t>
  </si>
  <si>
    <t>000163 of 2020-2021</t>
  </si>
  <si>
    <t>19-11-2001</t>
  </si>
  <si>
    <t>DHIREN KUMAR</t>
  </si>
  <si>
    <t>101641-2010076</t>
  </si>
  <si>
    <t>000207 of 2020-2021</t>
  </si>
  <si>
    <t>16-11-2002</t>
  </si>
  <si>
    <t>RAHUL KUMAR</t>
  </si>
  <si>
    <t>101641-2010047</t>
  </si>
  <si>
    <t>000178 of 2020-2021</t>
  </si>
  <si>
    <t>22-07-2002</t>
  </si>
  <si>
    <t>KRISHNAPADA KUMAR</t>
  </si>
  <si>
    <t>101641-2010084</t>
  </si>
  <si>
    <t>000215 of 2020-2021</t>
  </si>
  <si>
    <t>27-03-2001</t>
  </si>
  <si>
    <t>SANCHITA CHANDRA</t>
  </si>
  <si>
    <t>101641-2010045</t>
  </si>
  <si>
    <t>000176 of 2020-2021</t>
  </si>
  <si>
    <t>19-09-2002</t>
  </si>
  <si>
    <t>KAILASH PATI MAHATO</t>
  </si>
  <si>
    <t>101641-2010078</t>
  </si>
  <si>
    <t>000209 of 2020-2021</t>
  </si>
  <si>
    <t>12-05-2003</t>
  </si>
  <si>
    <t>RAJIV GORAIN</t>
  </si>
  <si>
    <t>101641-2010035</t>
  </si>
  <si>
    <t>000166 of 2020-2021</t>
  </si>
  <si>
    <t>12-08-2002</t>
  </si>
  <si>
    <t>DIPANSHU MEHTA</t>
  </si>
  <si>
    <t>101641-2010100</t>
  </si>
  <si>
    <t>000231 of 2020-2021</t>
  </si>
  <si>
    <t>08-01-2000</t>
  </si>
  <si>
    <t>SOURAV MAJHI</t>
  </si>
  <si>
    <t>101641-2010063</t>
  </si>
  <si>
    <t>000194 of 2020-2021</t>
  </si>
  <si>
    <t>09-03-2003</t>
  </si>
  <si>
    <t>PAWAN SAW</t>
  </si>
  <si>
    <t>101641-2010001</t>
  </si>
  <si>
    <t>000132 of 2020-2021</t>
  </si>
  <si>
    <t>10-10-2002</t>
  </si>
  <si>
    <t>AKASH RAJWAR</t>
  </si>
  <si>
    <t>101641-2016513</t>
  </si>
  <si>
    <t>016700 of 2020-2021</t>
  </si>
  <si>
    <t>07-05-2002</t>
  </si>
  <si>
    <t>BHABANISHANKAR RAJWAR</t>
  </si>
  <si>
    <t>101641-2016514</t>
  </si>
  <si>
    <t>016701 of 2020-2021</t>
  </si>
  <si>
    <t>08-01-2002</t>
  </si>
  <si>
    <t>HRISHIKESH PODDAR</t>
  </si>
  <si>
    <t>101641-2010022</t>
  </si>
  <si>
    <t>000153 of 2020-2021</t>
  </si>
  <si>
    <t>04-12-2003</t>
  </si>
  <si>
    <t>BISHAL SINHA</t>
  </si>
  <si>
    <t>101641-2010013</t>
  </si>
  <si>
    <t>000144 of 2020-2021</t>
  </si>
  <si>
    <t>06-07-2003</t>
  </si>
  <si>
    <t>BAPAN GORAI</t>
  </si>
  <si>
    <t>CC-13   BPHSCCHC  Electro-magnetic Theory
CC-14   BPHSCCHC  Statistical Mechanics
DSE4   BPHSDSHT  Nuclear and Particle Physics
DSE5   BPHSDSHC  Communication Electronics</t>
  </si>
  <si>
    <t>101641-2010041</t>
  </si>
  <si>
    <t>000172 of 2020-2021</t>
  </si>
  <si>
    <t>05-02-2002</t>
  </si>
  <si>
    <t>HEMANTA KUMAR</t>
  </si>
  <si>
    <t>101641-2010099</t>
  </si>
  <si>
    <t>000230 of 2020-2021</t>
  </si>
  <si>
    <t>15-10-2001</t>
  </si>
  <si>
    <t>SOUMEN RAJAK</t>
  </si>
  <si>
    <t>101641-2010017</t>
  </si>
  <si>
    <t>000148 of 2020-2021</t>
  </si>
  <si>
    <t>08-08-2001</t>
  </si>
  <si>
    <t>BIJAY KARMAKAR</t>
  </si>
  <si>
    <t>CC-13   BCEMCCHC  Inorganic Chemistry V
CC-14   BCEMCCHC  Physical Chemistry IV
DSE4   BCEMDSHC  Analytical Methods in Chemistry
DSE5   BCEMDSHC  Green Chemistry</t>
  </si>
  <si>
    <t>380/-</t>
  </si>
  <si>
    <t>101641-2010026</t>
  </si>
  <si>
    <t>000157 of 2020-2021</t>
  </si>
  <si>
    <t>30-10-2001</t>
  </si>
  <si>
    <t>CHIRANJIT SWARNAKAR</t>
  </si>
  <si>
    <t>101641-2010037</t>
  </si>
  <si>
    <t>000168 of 2020-2021</t>
  </si>
  <si>
    <t>GOURAB SEAL</t>
  </si>
  <si>
    <t>101641-2010002</t>
  </si>
  <si>
    <t>000133 of 2020-2021</t>
  </si>
  <si>
    <t>16-04-2002</t>
  </si>
  <si>
    <t>ALTA KUMAR</t>
  </si>
  <si>
    <t>101641-2010008</t>
  </si>
  <si>
    <t>000139 of 2020-2021</t>
  </si>
  <si>
    <t>04-05-2001</t>
  </si>
  <si>
    <t>ANIMESH PARAMANIK</t>
  </si>
  <si>
    <t>101641-2010015</t>
  </si>
  <si>
    <t>000146 of 2020-2021</t>
  </si>
  <si>
    <t>20-03-2002</t>
  </si>
  <si>
    <t>BHUPATI KUMAR</t>
  </si>
  <si>
    <t>101641-2010010</t>
  </si>
  <si>
    <t>000141 of 2020-2021</t>
  </si>
  <si>
    <t>13-12-2001</t>
  </si>
  <si>
    <t>ARINDAM CHATTARAJ</t>
  </si>
  <si>
    <t>101641-2010093</t>
  </si>
  <si>
    <t>000224 of 2020-2021</t>
  </si>
  <si>
    <t>20-01-2001</t>
  </si>
  <si>
    <t>SHYAMAPADA KUMAR</t>
  </si>
  <si>
    <t>101641-2010106</t>
  </si>
  <si>
    <t>000237 of 2020-2021</t>
  </si>
  <si>
    <t>24-03-2002</t>
  </si>
  <si>
    <t>SUSHANTA MAHATO</t>
  </si>
  <si>
    <t>101641-2010007</t>
  </si>
  <si>
    <t>000138 of 2020-2021</t>
  </si>
  <si>
    <t>AMRIT MANDAL</t>
  </si>
  <si>
    <t>101641-2010020</t>
  </si>
  <si>
    <t>000151 of 2020-2021</t>
  </si>
  <si>
    <t>28-03-2002</t>
  </si>
  <si>
    <t>BIKRAM MAHATO</t>
  </si>
  <si>
    <t>CC-13   BBOTCCHC  Plant Metabolism
CC-14   BBOTCCHC  Plant Biotechnology
DSE5   BBOTDSHC  Analytical Techniques in Plant Sciences
DSE6   BBOTDSHC  Stress Biology</t>
  </si>
  <si>
    <t>101641-2010061</t>
  </si>
  <si>
    <t>000192 of 2020-2021</t>
  </si>
  <si>
    <t>20-05-2002</t>
  </si>
  <si>
    <t>PADMALOCHAN KUIRY</t>
  </si>
  <si>
    <t>101641-2010064</t>
  </si>
  <si>
    <t>000195 of 2020-2021</t>
  </si>
  <si>
    <t>03-11-2002</t>
  </si>
  <si>
    <t>PRABHAS SINGH</t>
  </si>
  <si>
    <t>101641-2010068</t>
  </si>
  <si>
    <t>000199 of 2020-2021</t>
  </si>
  <si>
    <t>01-01-2000</t>
  </si>
  <si>
    <t>PRASHANTA KUMAR</t>
  </si>
  <si>
    <t>CC-13   BZOOCCHC  Developmental Biology
CC-14   BZOOCCHC  Evolutionary Biology
DSE4   BZOODSHC  Parasitology
DSE6   BZOODSHC  Bio statistics and Bio informatics</t>
  </si>
  <si>
    <t>101641-2010038</t>
  </si>
  <si>
    <t>000169 of 2020-2021</t>
  </si>
  <si>
    <t>12-04-2002</t>
  </si>
  <si>
    <t>HANGSARAJ KUMAR</t>
  </si>
  <si>
    <t>101641-2010036</t>
  </si>
  <si>
    <t>000167 of 2020-2021</t>
  </si>
  <si>
    <t>25-04-2002</t>
  </si>
  <si>
    <t>GANESH PARAMANIK</t>
  </si>
  <si>
    <t>101641-2010077</t>
  </si>
  <si>
    <t>000208 of 2020-2021</t>
  </si>
  <si>
    <t>10-03-2001</t>
  </si>
  <si>
    <t>RAHUL MANDAL</t>
  </si>
  <si>
    <t>101641-2010060</t>
  </si>
  <si>
    <t>000191 of 2020-2021</t>
  </si>
  <si>
    <t>27-06-2002</t>
  </si>
  <si>
    <t>NIRJIT BANERJEE</t>
  </si>
  <si>
    <t>101641-2010075</t>
  </si>
  <si>
    <t>000206 of 2020-2021</t>
  </si>
  <si>
    <t>02-02-2002</t>
  </si>
  <si>
    <t>RAHUL DAS</t>
  </si>
  <si>
    <t>101641-2010049</t>
  </si>
  <si>
    <t>000180 of 2020-2021</t>
  </si>
  <si>
    <t>01-04-2000</t>
  </si>
  <si>
    <t>MANASHI MAHATO</t>
  </si>
  <si>
    <t>101641-2010005</t>
  </si>
  <si>
    <t>000136 of 2020-2021</t>
  </si>
  <si>
    <t>20-10-2001</t>
  </si>
  <si>
    <t>AMISHA ROY BHANDARI</t>
  </si>
  <si>
    <t>101641-2010102</t>
  </si>
  <si>
    <t>000233 of 2020-2021</t>
  </si>
  <si>
    <t>24-06-2002</t>
  </si>
  <si>
    <t>SUBRATA KUMAR</t>
  </si>
  <si>
    <t>101641-2010055</t>
  </si>
  <si>
    <t>000186 of 2020-2021</t>
  </si>
  <si>
    <t>13-09-2003</t>
  </si>
  <si>
    <t>MITHU GOPE</t>
  </si>
  <si>
    <t>101641-2010097</t>
  </si>
  <si>
    <t>000228 of 2020-2021</t>
  </si>
  <si>
    <t>24-04-2000</t>
  </si>
  <si>
    <t>SONALI MAHATO</t>
  </si>
  <si>
    <t>101641-2010053</t>
  </si>
  <si>
    <t>000184 of 2020-2021</t>
  </si>
  <si>
    <t>15-03-2001</t>
  </si>
  <si>
    <t>MANSARAM KUMAR</t>
  </si>
  <si>
    <t>101641-2010014</t>
  </si>
  <si>
    <t>000145 of 2020-2021</t>
  </si>
  <si>
    <t>20-10-2002</t>
  </si>
  <si>
    <t>BARNA PODDAR</t>
  </si>
  <si>
    <t>101641-2010056</t>
  </si>
  <si>
    <t>000187 of 2020-2021</t>
  </si>
  <si>
    <t>08-11-2002</t>
  </si>
  <si>
    <t>MOULISHA CHOUDHURY</t>
  </si>
  <si>
    <t>101651-2010305</t>
  </si>
  <si>
    <t>000462 of 2020-2021</t>
  </si>
  <si>
    <t>17-09-2002</t>
  </si>
  <si>
    <t>RAJU KUMAR</t>
  </si>
  <si>
    <t xml:space="preserve">CC-13   BBNGDSHT  RABINDRA SAHITYA
CC-14   BBNGCCHT  SIMANTA BANGLAR LOKSAHITYA
DSE4   BBNGDSHT  BANGLA SAHITYER ITIHAS-UNISH SHATAK O BISH SHATAKER PRATHAMARDHA
DSE5   BBNGDSHT  BYABOHARIK BANGLA BYAKARAN </t>
  </si>
  <si>
    <t>101651-2010126</t>
  </si>
  <si>
    <t>000283 of 2020-2021</t>
  </si>
  <si>
    <t>05-04-2002</t>
  </si>
  <si>
    <t>ANADI MAHATO</t>
  </si>
  <si>
    <t>101651-2010389</t>
  </si>
  <si>
    <t>000546 of 2020-2021</t>
  </si>
  <si>
    <t>28-12-2002</t>
  </si>
  <si>
    <t>SUTAPA KUMAR</t>
  </si>
  <si>
    <t>101651-2010135</t>
  </si>
  <si>
    <t>000292 of 2020-2021</t>
  </si>
  <si>
    <t>28-04-2002</t>
  </si>
  <si>
    <t>ANJALI CHALAK</t>
  </si>
  <si>
    <t>CC-13   BBNGDSHT  RABINDRA SAHITYA
CC-14   BBNGCCHT  SIMANTA BANGLAR LOKSAHITYA
DSE4   BBNGDSHT  BANGLA SAHITYER ITIHAS-UNISH SHATAK O BISH SHATAKER PRATHAMARDHA
DSE6   BBNGDSHT  BANGLA SAHITYE PRACHYA O PASCHATYA PRAVAB</t>
  </si>
  <si>
    <t>101651-2010209</t>
  </si>
  <si>
    <t>000366 of 2020-2021</t>
  </si>
  <si>
    <t>12-06-2002</t>
  </si>
  <si>
    <t>JABA MAHATO</t>
  </si>
  <si>
    <t>101651-2010253</t>
  </si>
  <si>
    <t>000410 of 2020-2021</t>
  </si>
  <si>
    <t>08-03-2001</t>
  </si>
  <si>
    <t>MEHNAZ PARWIN</t>
  </si>
  <si>
    <t>101651-2010150</t>
  </si>
  <si>
    <t>000307 of 2020-2021</t>
  </si>
  <si>
    <t>01-03-2002</t>
  </si>
  <si>
    <t>ATANU RAJAK</t>
  </si>
  <si>
    <t>101651-2010212</t>
  </si>
  <si>
    <t>000369 of 2020-2021</t>
  </si>
  <si>
    <t>JAYANTI KUMAR</t>
  </si>
  <si>
    <t>101651-2010216</t>
  </si>
  <si>
    <t>000373 of 2020-2021</t>
  </si>
  <si>
    <t>06-03-2003</t>
  </si>
  <si>
    <t>KABIRANJAN MAJHI</t>
  </si>
  <si>
    <t>101651-2010231</t>
  </si>
  <si>
    <t>000388 of 2020-2021</t>
  </si>
  <si>
    <t>17-10-2001</t>
  </si>
  <si>
    <t>LALITA KARMAKAR</t>
  </si>
  <si>
    <t>101651-2010248</t>
  </si>
  <si>
    <t>000405 of 2020-2021</t>
  </si>
  <si>
    <t>06-09-2002</t>
  </si>
  <si>
    <t>MANJU KUMAR</t>
  </si>
  <si>
    <t>101651-2010252</t>
  </si>
  <si>
    <t>000409 of 2020-2021</t>
  </si>
  <si>
    <t>12-03-2002</t>
  </si>
  <si>
    <t>MAYNA BAURI</t>
  </si>
  <si>
    <t>101651-2010266</t>
  </si>
  <si>
    <t>000423 of 2020-2021</t>
  </si>
  <si>
    <t>NABINA CHALAK</t>
  </si>
  <si>
    <t>101651-2010291</t>
  </si>
  <si>
    <t>000448 of 2020-2021</t>
  </si>
  <si>
    <t>02-09-2001</t>
  </si>
  <si>
    <t>PUJA CHATTERJEE</t>
  </si>
  <si>
    <t>101651-2010168</t>
  </si>
  <si>
    <t>000325 of 2020-2021</t>
  </si>
  <si>
    <t>BINA BORAL</t>
  </si>
  <si>
    <t>101651-2010282</t>
  </si>
  <si>
    <t>000439 of 2020-2021</t>
  </si>
  <si>
    <t>26-08-2002</t>
  </si>
  <si>
    <t>POULAMI MAHATO</t>
  </si>
  <si>
    <t>101651-2010310</t>
  </si>
  <si>
    <t>000467 of 2020-2021</t>
  </si>
  <si>
    <t>12-07-2002</t>
  </si>
  <si>
    <t>RANBIJAY KISKU</t>
  </si>
  <si>
    <t>101651-2010283</t>
  </si>
  <si>
    <t>000440 of 2020-2021</t>
  </si>
  <si>
    <t>30-04-2002</t>
  </si>
  <si>
    <t>PRADIP MAHATO</t>
  </si>
  <si>
    <t>101651-2010154</t>
  </si>
  <si>
    <t>000311 of 2020-2021</t>
  </si>
  <si>
    <t>15-07-2003</t>
  </si>
  <si>
    <t>BARSHA DUTTA</t>
  </si>
  <si>
    <t>101651-2010167</t>
  </si>
  <si>
    <t>000324 of 2020-2021</t>
  </si>
  <si>
    <t>01-01-2003</t>
  </si>
  <si>
    <t>BINA BIT</t>
  </si>
  <si>
    <t>101651-2010138</t>
  </si>
  <si>
    <t>000295 of 2020-2021</t>
  </si>
  <si>
    <t>24-02-2002</t>
  </si>
  <si>
    <t>ANUPAMA KUMAR</t>
  </si>
  <si>
    <t>101651-2010352</t>
  </si>
  <si>
    <t>000509 of 2020-2021</t>
  </si>
  <si>
    <t>17-09-2003</t>
  </si>
  <si>
    <t>SHREYA BANERJEE</t>
  </si>
  <si>
    <t>101651-2010354</t>
  </si>
  <si>
    <t>000511 of 2020-2021</t>
  </si>
  <si>
    <t>17-11-2002</t>
  </si>
  <si>
    <t>SHYAMAL GORAIN</t>
  </si>
  <si>
    <t>CC-13   BENGCCHT  Modern European Drama
CC-14   BENGCCHT  Postcolonial Literatures
DSE4   BENGDSHT  History of English Literature (1798 to present)
DSE6   BENGDSHT  English Language and Literary Types</t>
  </si>
  <si>
    <t>101651-2010288</t>
  </si>
  <si>
    <t>000445 of 2020-2021</t>
  </si>
  <si>
    <t>09-03-2002</t>
  </si>
  <si>
    <t>PRIYANKA KUMAR</t>
  </si>
  <si>
    <t>101651-2010221</t>
  </si>
  <si>
    <t>000378 of 2020-2021</t>
  </si>
  <si>
    <t>02-12-2001</t>
  </si>
  <si>
    <t>KASHINATH RAJWAR</t>
  </si>
  <si>
    <t>101651-2010149</t>
  </si>
  <si>
    <t>000306 of 2020-2021</t>
  </si>
  <si>
    <t>23-07-2002</t>
  </si>
  <si>
    <t>ASWINI KUMAR</t>
  </si>
  <si>
    <t>101651-2010190</t>
  </si>
  <si>
    <t>000347 of 2020-2021</t>
  </si>
  <si>
    <t>11-12-2002</t>
  </si>
  <si>
    <t>DEEPAK PARAMANIK</t>
  </si>
  <si>
    <t>101651-2010128</t>
  </si>
  <si>
    <t>000285 of 2020-2021</t>
  </si>
  <si>
    <t>30-05-2002</t>
  </si>
  <si>
    <t>ANGIRA KUMAR</t>
  </si>
  <si>
    <t>101651-2010233</t>
  </si>
  <si>
    <t>000390 of 2020-2021</t>
  </si>
  <si>
    <t>15-04-2002</t>
  </si>
  <si>
    <t>LAXMI NARAYAN KUMAR</t>
  </si>
  <si>
    <t>101651-2010222</t>
  </si>
  <si>
    <t>000379 of 2020-2021</t>
  </si>
  <si>
    <t>22-06-2001</t>
  </si>
  <si>
    <t>KOUSHIK CHANDRA</t>
  </si>
  <si>
    <t>101651-2010325</t>
  </si>
  <si>
    <t>000482 of 2020-2021</t>
  </si>
  <si>
    <t>11-11-2001</t>
  </si>
  <si>
    <t>SABITA MAHATO</t>
  </si>
  <si>
    <t>101651-2010308</t>
  </si>
  <si>
    <t>000465 of 2020-2021</t>
  </si>
  <si>
    <t>04-08-2001</t>
  </si>
  <si>
    <t>RAKHI KANDU</t>
  </si>
  <si>
    <t>101651-2010332</t>
  </si>
  <si>
    <t>000489 of 2020-2021</t>
  </si>
  <si>
    <t>28-01-1999</t>
  </si>
  <si>
    <t>SANATAN KUMAR</t>
  </si>
  <si>
    <t>101651-2010174</t>
  </si>
  <si>
    <t>000331 of 2020-2021</t>
  </si>
  <si>
    <t>BITHIKA LAYEK</t>
  </si>
  <si>
    <t>101651-2010214</t>
  </si>
  <si>
    <t>000371 of 2020-2021</t>
  </si>
  <si>
    <t>03-05-2001</t>
  </si>
  <si>
    <t>JOYDEEP MAHATO</t>
  </si>
  <si>
    <t>101651-2010303</t>
  </si>
  <si>
    <t>000460 of 2020-2021</t>
  </si>
  <si>
    <t>12-05-2002</t>
  </si>
  <si>
    <t>RAJKISHOR PARAMANIK</t>
  </si>
  <si>
    <t>101651-2010381</t>
  </si>
  <si>
    <t>000538 of 2020-2021</t>
  </si>
  <si>
    <t>16-12-2000</t>
  </si>
  <si>
    <t>SUKUMAR MAHATO</t>
  </si>
  <si>
    <t>101651-2010162</t>
  </si>
  <si>
    <t>000319 of 2020-2021</t>
  </si>
  <si>
    <t>09-04-2002</t>
  </si>
  <si>
    <t>BIBEK MAHATO</t>
  </si>
  <si>
    <t>101651-2010370</t>
  </si>
  <si>
    <t>000527 of 2020-2021</t>
  </si>
  <si>
    <t>05-01-2003</t>
  </si>
  <si>
    <t>SRIJITA BANERJEE</t>
  </si>
  <si>
    <t>101651-2010326</t>
  </si>
  <si>
    <t>000483 of 2020-2021</t>
  </si>
  <si>
    <t>25-08-2002</t>
  </si>
  <si>
    <t>SACHIN MAHATO</t>
  </si>
  <si>
    <t>101651-2010375</t>
  </si>
  <si>
    <t>000532 of 2020-2021</t>
  </si>
  <si>
    <t>21-12-2001</t>
  </si>
  <si>
    <t>SUCHETA DAS</t>
  </si>
  <si>
    <t>101651-2010314</t>
  </si>
  <si>
    <t>000471 of 2020-2021</t>
  </si>
  <si>
    <t>RIMPA KUMAR</t>
  </si>
  <si>
    <t>101651-2010259</t>
  </si>
  <si>
    <t>000416 of 2020-2021</t>
  </si>
  <si>
    <t>MOUMITA SEN</t>
  </si>
  <si>
    <t>CC-13   BENGCCHT  Modern European Drama
CC-14   BENGCCHT  Postcolonial Literatures
DSE4   BENGDSHT  History of English Literature (1798 to present)
DSE5   BENGDSHT  Science Fiction and Detective Literature</t>
  </si>
  <si>
    <t>101651-2010191</t>
  </si>
  <si>
    <t>000348 of 2020-2021</t>
  </si>
  <si>
    <t>29-06-2003</t>
  </si>
  <si>
    <t>DEVASATYAM HAZAM</t>
  </si>
  <si>
    <t>101651-2010206</t>
  </si>
  <si>
    <t>000363 of 2020-2021</t>
  </si>
  <si>
    <t>ISHITA CHAKRABORTY</t>
  </si>
  <si>
    <t>101651-2010353</t>
  </si>
  <si>
    <t>000510 of 2020-2021</t>
  </si>
  <si>
    <t>10-11-2001</t>
  </si>
  <si>
    <t>SHRUTI JHA</t>
  </si>
  <si>
    <t>101651-2010188</t>
  </si>
  <si>
    <t>000345 of 2020-2021</t>
  </si>
  <si>
    <t>04-03-2002</t>
  </si>
  <si>
    <t>DAMINI MAHATO</t>
  </si>
  <si>
    <t>CC-13   BHISCCHT  Europe: Revolution and Restoration (late 18th to 1914)
CC-14   BHISCCHT  International Relations in Post-World War II and India
DSE5   BHISDSHT  Transition in Japan: from Feudalism to Capitalism
DSE6   BHISDSHT  History from Manbhum to Purulia</t>
  </si>
  <si>
    <t>101651-2010155</t>
  </si>
  <si>
    <t>000312 of 2020-2021</t>
  </si>
  <si>
    <t>BHABATARAN MAHATO</t>
  </si>
  <si>
    <t>CC-13   BHISCCHT  Europe: Revolution and Restoration (late 18th to 1914)
CC-14   BHISCCHT  International Relations in Post-World War II and India
DSE4   BHISDSHT  China and Communist movements
DSE5   BHISDSHT  Transition in Japan: from Feudalism to Capitalism</t>
  </si>
  <si>
    <t>101651-2010249</t>
  </si>
  <si>
    <t>000406 of 2020-2021</t>
  </si>
  <si>
    <t>10-03-2002</t>
  </si>
  <si>
    <t>MANOJ MAJHI</t>
  </si>
  <si>
    <t>101651-2010356</t>
  </si>
  <si>
    <t>000513 of 2020-2021</t>
  </si>
  <si>
    <t>28-12-2001</t>
  </si>
  <si>
    <t>SITALA MAHATO</t>
  </si>
  <si>
    <t>101651-2010317</t>
  </si>
  <si>
    <t>000474 of 2020-2021</t>
  </si>
  <si>
    <t>25-07-2002</t>
  </si>
  <si>
    <t>RITA KUMAR</t>
  </si>
  <si>
    <t>101651-2010396</t>
  </si>
  <si>
    <t>000553 of 2020-2021</t>
  </si>
  <si>
    <t>27-04-2001</t>
  </si>
  <si>
    <t>UPASI MAHATO</t>
  </si>
  <si>
    <t>101651-2010172</t>
  </si>
  <si>
    <t>000329 of 2020-2021</t>
  </si>
  <si>
    <t>17-01-2001</t>
  </si>
  <si>
    <t>BISHNU KEWAT</t>
  </si>
  <si>
    <t>101651-2010177</t>
  </si>
  <si>
    <t>000334 of 2020-2021</t>
  </si>
  <si>
    <t>22-04-2001</t>
  </si>
  <si>
    <t>BULET MAHATO</t>
  </si>
  <si>
    <t>101651-2010272</t>
  </si>
  <si>
    <t>000429 of 2020-2021</t>
  </si>
  <si>
    <t>NILKANTA MAHATO</t>
  </si>
  <si>
    <t>101651-2010122</t>
  </si>
  <si>
    <t>000279 of 2020-2021</t>
  </si>
  <si>
    <t>ALAKA MAHATO</t>
  </si>
  <si>
    <t>101651-2010343</t>
  </si>
  <si>
    <t>000500 of 2020-2021</t>
  </si>
  <si>
    <t>03-10-2002</t>
  </si>
  <si>
    <t>SARFUL MOMIN</t>
  </si>
  <si>
    <t>101651-2010300</t>
  </si>
  <si>
    <t>000457 of 2020-2021</t>
  </si>
  <si>
    <t>15-01-2002</t>
  </si>
  <si>
    <t>RAJ KUMAR</t>
  </si>
  <si>
    <t>101651-2010201</t>
  </si>
  <si>
    <t>000358 of 2020-2021</t>
  </si>
  <si>
    <t>14-10-2002</t>
  </si>
  <si>
    <t>GOLAM ANSARI</t>
  </si>
  <si>
    <t>101651-2010345</t>
  </si>
  <si>
    <t>000502 of 2020-2021</t>
  </si>
  <si>
    <t>28-05-2002</t>
  </si>
  <si>
    <t>SHIBANI MAHATO</t>
  </si>
  <si>
    <t>101651-2010340</t>
  </si>
  <si>
    <t>000497 of 2020-2021</t>
  </si>
  <si>
    <t>13-04-2002</t>
  </si>
  <si>
    <t>SARAMA MAHATO</t>
  </si>
  <si>
    <t>101651-2010301</t>
  </si>
  <si>
    <t>000458 of 2020-2021</t>
  </si>
  <si>
    <t>06-07-2001</t>
  </si>
  <si>
    <t>RAJA DEY</t>
  </si>
  <si>
    <t>101651-2010199</t>
  </si>
  <si>
    <t>000356 of 2020-2021</t>
  </si>
  <si>
    <t>19-08-2002</t>
  </si>
  <si>
    <t>GOBARDHAN KUMAR</t>
  </si>
  <si>
    <t>101651-2010299</t>
  </si>
  <si>
    <t>000456 of 2020-2021</t>
  </si>
  <si>
    <t>12-06-2001</t>
  </si>
  <si>
    <t>RAHUL SUTRADHAR</t>
  </si>
  <si>
    <t>CC-13   BHISCCHT  Europe: Revolution and Restoration (late 18th to 1914)
CC-14   BHISCCHT  International Relations in Post-World War II and India
DSE4   BHISDSHT  China and Communist movements
DSE6   BHISDSHT  History from Manbhum to Purulia</t>
  </si>
  <si>
    <t>101651-2010319</t>
  </si>
  <si>
    <t>000476 of 2020-2021</t>
  </si>
  <si>
    <t>RITA MAJHI</t>
  </si>
  <si>
    <t>101651-2010378</t>
  </si>
  <si>
    <t>000535 of 2020-2021</t>
  </si>
  <si>
    <t>05-09-2001</t>
  </si>
  <si>
    <t>SUJATA MAHATO</t>
  </si>
  <si>
    <t>101651-2010207</t>
  </si>
  <si>
    <t>000364 of 2020-2021</t>
  </si>
  <si>
    <t>10-02-2002</t>
  </si>
  <si>
    <t>101651-2010210</t>
  </si>
  <si>
    <t>000367 of 2020-2021</t>
  </si>
  <si>
    <t>JAMIRUDDIN ANSARY</t>
  </si>
  <si>
    <t>101651-2010213</t>
  </si>
  <si>
    <t>000370 of 2020-2021</t>
  </si>
  <si>
    <t>12-04-2001</t>
  </si>
  <si>
    <t>JIAUL SHAH</t>
  </si>
  <si>
    <t>101651-2010237</t>
  </si>
  <si>
    <t>000394 of 2020-2021</t>
  </si>
  <si>
    <t>MAHESWAR SARKAR</t>
  </si>
  <si>
    <t>101651-2010362</t>
  </si>
  <si>
    <t>000519 of 2020-2021</t>
  </si>
  <si>
    <t>SONALI KANDU</t>
  </si>
  <si>
    <t>101651-2010161</t>
  </si>
  <si>
    <t>000318 of 2020-2021</t>
  </si>
  <si>
    <t>14-05-2002</t>
  </si>
  <si>
    <t>BIBEK KUMAR MAJHI</t>
  </si>
  <si>
    <t>101651-2010139</t>
  </si>
  <si>
    <t>000296 of 2020-2021</t>
  </si>
  <si>
    <t>16-02-2002</t>
  </si>
  <si>
    <t>APURBA KUMAR</t>
  </si>
  <si>
    <t>101651-2010298</t>
  </si>
  <si>
    <t>000455 of 2020-2021</t>
  </si>
  <si>
    <t>26-06-2002</t>
  </si>
  <si>
    <t>RAHUL SARKAR</t>
  </si>
  <si>
    <t>101651-2010373</t>
  </si>
  <si>
    <t>000530 of 2020-2021</t>
  </si>
  <si>
    <t>10-05-2002</t>
  </si>
  <si>
    <t>SUBHRA DAS</t>
  </si>
  <si>
    <t>101651-2010125</t>
  </si>
  <si>
    <t>000282 of 2020-2021</t>
  </si>
  <si>
    <t>16-08-2002</t>
  </si>
  <si>
    <t>AMIT CHANDRA MAHATO</t>
  </si>
  <si>
    <t>101651-2010208</t>
  </si>
  <si>
    <t>000365 of 2020-2021</t>
  </si>
  <si>
    <t>101651-2010302</t>
  </si>
  <si>
    <t>000459 of 2020-2021</t>
  </si>
  <si>
    <t>02-11-2001</t>
  </si>
  <si>
    <t>RAJESH RAJAK</t>
  </si>
  <si>
    <t>101651-2010121</t>
  </si>
  <si>
    <t>000278 of 2020-2021</t>
  </si>
  <si>
    <t>10-06-2002</t>
  </si>
  <si>
    <t>AJOY KUMAR</t>
  </si>
  <si>
    <t>101651-2010120</t>
  </si>
  <si>
    <t>000277 of 2020-2021</t>
  </si>
  <si>
    <t>27-07-2002</t>
  </si>
  <si>
    <t>ABHISHEK PODDAR</t>
  </si>
  <si>
    <t>101651-2010385</t>
  </si>
  <si>
    <t>000542 of 2020-2021</t>
  </si>
  <si>
    <t>30-11-2002</t>
  </si>
  <si>
    <t>SURAVI GORAI</t>
  </si>
  <si>
    <t>101651-2010254</t>
  </si>
  <si>
    <t>000411 of 2020-2021</t>
  </si>
  <si>
    <t>05-10-2002</t>
  </si>
  <si>
    <t>MILAN MAJHI</t>
  </si>
  <si>
    <t>101651-2010365</t>
  </si>
  <si>
    <t>000522 of 2020-2021</t>
  </si>
  <si>
    <t>SONAM KUIRY</t>
  </si>
  <si>
    <t>101651-2010205</t>
  </si>
  <si>
    <t>000362 of 2020-2021</t>
  </si>
  <si>
    <t>18-01-2002</t>
  </si>
  <si>
    <t>HIMANGSHU MAHATO</t>
  </si>
  <si>
    <t>101651-2010156</t>
  </si>
  <si>
    <t>000313 of 2020-2021</t>
  </si>
  <si>
    <t>04-01-2001</t>
  </si>
  <si>
    <t>BHANDU KUMAR</t>
  </si>
  <si>
    <t>101651-2010226</t>
  </si>
  <si>
    <t>000383 of 2020-2021</t>
  </si>
  <si>
    <t>21-11-2002</t>
  </si>
  <si>
    <t>KUNAL ASH</t>
  </si>
  <si>
    <t>101651-2010171</t>
  </si>
  <si>
    <t>000328 of 2020-2021</t>
  </si>
  <si>
    <t>07-04-2002</t>
  </si>
  <si>
    <t>BISARJAN KAIBARTA</t>
  </si>
  <si>
    <t>101651-2010289</t>
  </si>
  <si>
    <t>000446 of 2020-2021</t>
  </si>
  <si>
    <t>21-02-2000</t>
  </si>
  <si>
    <t>PRIYANKA MAHATO</t>
  </si>
  <si>
    <t>101651-2010341</t>
  </si>
  <si>
    <t>000498 of 2020-2021</t>
  </si>
  <si>
    <t>SARASWATI KANDU</t>
  </si>
  <si>
    <t>101651-2010227</t>
  </si>
  <si>
    <t>000384 of 2020-2021</t>
  </si>
  <si>
    <t>LABAI MAHATO</t>
  </si>
  <si>
    <t>101651-2010131</t>
  </si>
  <si>
    <t>000288 of 2020-2021</t>
  </si>
  <si>
    <t>09-07-2002</t>
  </si>
  <si>
    <t>ANIRUDDHA KUMAR</t>
  </si>
  <si>
    <t>101651-2010285</t>
  </si>
  <si>
    <t>000442 of 2020-2021</t>
  </si>
  <si>
    <t>PRASENJIT MAHATO</t>
  </si>
  <si>
    <t>CC-13   BPHICCHT  Contemporary Indian Philosophy
CC-14   BPHICCHT  Contemporary Western Philosophy.
DSE5   BPHIDSHT  Hind Swaraj by Mohondas Karamchand Gandhi (Full Text)
DSE6   BPHIDSHT  Text from Western Political Philosophy</t>
  </si>
  <si>
    <t>101651-2010306</t>
  </si>
  <si>
    <t>000463 of 2020-2021</t>
  </si>
  <si>
    <t>RAKESH RAJAK</t>
  </si>
  <si>
    <t>101651-2010379</t>
  </si>
  <si>
    <t>000536 of 2020-2021</t>
  </si>
  <si>
    <t>05-06-2002</t>
  </si>
  <si>
    <t>SUJIT MANDAL</t>
  </si>
  <si>
    <t>101651-2010316</t>
  </si>
  <si>
    <t>000473 of 2020-2021</t>
  </si>
  <si>
    <t>RINA MANDAL</t>
  </si>
  <si>
    <t>101651-2010169</t>
  </si>
  <si>
    <t>000326 of 2020-2021</t>
  </si>
  <si>
    <t>17-04-2002</t>
  </si>
  <si>
    <t>BINATI MAJHI</t>
  </si>
  <si>
    <t>101651-2010281</t>
  </si>
  <si>
    <t>000438 of 2020-2021</t>
  </si>
  <si>
    <t>02-12-2000</t>
  </si>
  <si>
    <t>PINTU MANDAL</t>
  </si>
  <si>
    <t>101651-2010350</t>
  </si>
  <si>
    <t>000507 of 2020-2021</t>
  </si>
  <si>
    <t>05-07-2002</t>
  </si>
  <si>
    <t>SHIYA RAJAK</t>
  </si>
  <si>
    <t>101651-2010250</t>
  </si>
  <si>
    <t>000407 of 2020-2021</t>
  </si>
  <si>
    <t>28-02-2001</t>
  </si>
  <si>
    <t>MANORAMA KUIRY</t>
  </si>
  <si>
    <t>101651-2010390</t>
  </si>
  <si>
    <t>000547 of 2020-2021</t>
  </si>
  <si>
    <t>02-06-2002</t>
  </si>
  <si>
    <t>TAPASI MAHATO</t>
  </si>
  <si>
    <t>101651-2010234</t>
  </si>
  <si>
    <t>000391 of 2020-2021</t>
  </si>
  <si>
    <t>06-05-2001</t>
  </si>
  <si>
    <t>LAXMI SAHU</t>
  </si>
  <si>
    <t>101651-2010383</t>
  </si>
  <si>
    <t>000540 of 2020-2021</t>
  </si>
  <si>
    <t>28-11-2001</t>
  </si>
  <si>
    <t>SUMIT MAHATO</t>
  </si>
  <si>
    <t>101651-2010363</t>
  </si>
  <si>
    <t>000520 of 2020-2021</t>
  </si>
  <si>
    <t>10-01-2003</t>
  </si>
  <si>
    <t>101651-2010203</t>
  </si>
  <si>
    <t>000360 of 2020-2021</t>
  </si>
  <si>
    <t>22-08-2002</t>
  </si>
  <si>
    <t>HARESHAHKAR GORAI</t>
  </si>
  <si>
    <t>101651-2010269</t>
  </si>
  <si>
    <t>000426 of 2020-2021</t>
  </si>
  <si>
    <t>13-03-2002</t>
  </si>
  <si>
    <t>NARASINGHA LAYA</t>
  </si>
  <si>
    <t>101651-2010197</t>
  </si>
  <si>
    <t>000354 of 2020-2021</t>
  </si>
  <si>
    <t>15-06-2002</t>
  </si>
  <si>
    <t>GANESH MAHATO</t>
  </si>
  <si>
    <t>101651-2010351</t>
  </si>
  <si>
    <t>000508 of 2020-2021</t>
  </si>
  <si>
    <t>17-07-2001</t>
  </si>
  <si>
    <t>SHRABONI MODAK</t>
  </si>
  <si>
    <t>101651-2010382</t>
  </si>
  <si>
    <t>000539 of 2020-2021</t>
  </si>
  <si>
    <t>05-09-2002</t>
  </si>
  <si>
    <t>SUMANA SAW</t>
  </si>
  <si>
    <t>101651-2010377</t>
  </si>
  <si>
    <t>000534 of 2020-2021</t>
  </si>
  <si>
    <t>12-12-2002</t>
  </si>
  <si>
    <t>SUGAM KUMAR PANDEY</t>
  </si>
  <si>
    <t>CC-13   BSNSCCHT  Ontology and Epistemology (Dar?ana)
CC-14   BSNSCCHT  Poetics and Literary Criticism 
DSE4   BSNSDSHT  Fundamentals of Ayurveda
DSE6   BSNSDSHT  Ancient Indian Polity:</t>
  </si>
  <si>
    <t>101651-2010279</t>
  </si>
  <si>
    <t>000436 of 2020-2021</t>
  </si>
  <si>
    <t>11-04-2001</t>
  </si>
  <si>
    <t>PIJUSH KANTI GORAIN</t>
  </si>
  <si>
    <t>CC-13   BGEOCCHT  Evolution of Geographical Thought
CC-14   BGEOCCHS  Geographical Information System
DSE4   BGEODSHT  Soil and Biogeography
DSE5   BGEODSHT  Social Geography</t>
  </si>
  <si>
    <t>101651-2010268</t>
  </si>
  <si>
    <t>000425 of 2020-2021</t>
  </si>
  <si>
    <t>15-03-2002</t>
  </si>
  <si>
    <t>NAMITA MAHATO</t>
  </si>
  <si>
    <t>101651-2010127</t>
  </si>
  <si>
    <t>000284 of 2020-2021</t>
  </si>
  <si>
    <t>14-01-2001</t>
  </si>
  <si>
    <t>ANADI RAJWAR</t>
  </si>
  <si>
    <t>101651-2010143</t>
  </si>
  <si>
    <t>000300 of 2020-2021</t>
  </si>
  <si>
    <t>09-06-2002</t>
  </si>
  <si>
    <t>ASHA MAHATO</t>
  </si>
  <si>
    <t>101651-2010159</t>
  </si>
  <si>
    <t>000316 of 2020-2021</t>
  </si>
  <si>
    <t>27-10-2002</t>
  </si>
  <si>
    <t>BHUBANESWARI MAHATO</t>
  </si>
  <si>
    <t>101651-2010186</t>
  </si>
  <si>
    <t>000343 of 2020-2021</t>
  </si>
  <si>
    <t>07-06-2002</t>
  </si>
  <si>
    <t>CHHABI MAHATO</t>
  </si>
  <si>
    <t>101651-2010141</t>
  </si>
  <si>
    <t>000298 of 2020-2021</t>
  </si>
  <si>
    <t>20-08-1999</t>
  </si>
  <si>
    <t>ARUN MAHATO</t>
  </si>
  <si>
    <t>101651-2010217</t>
  </si>
  <si>
    <t>000374 of 2020-2021</t>
  </si>
  <si>
    <t>19-06-2002</t>
  </si>
  <si>
    <t>KALYANI MAJHI</t>
  </si>
  <si>
    <t>101651-2010224</t>
  </si>
  <si>
    <t>000381 of 2020-2021</t>
  </si>
  <si>
    <t>KOYENA HALDER</t>
  </si>
  <si>
    <t>101651-2010336</t>
  </si>
  <si>
    <t>000493 of 2020-2021</t>
  </si>
  <si>
    <t>05-12-2000</t>
  </si>
  <si>
    <t>SANGITA MAHATO</t>
  </si>
  <si>
    <t>101651-2010225</t>
  </si>
  <si>
    <t>000382 of 2020-2021</t>
  </si>
  <si>
    <t>20-12-2001</t>
  </si>
  <si>
    <t>KRISHNA MANDAL</t>
  </si>
  <si>
    <t>101651-2010247</t>
  </si>
  <si>
    <t>000404 of 2020-2021</t>
  </si>
  <si>
    <t>01-12-2003</t>
  </si>
  <si>
    <t>MANIK MONI MAHATO</t>
  </si>
  <si>
    <t>101651-2010311</t>
  </si>
  <si>
    <t>000468 of 2020-2021</t>
  </si>
  <si>
    <t>RANJAN KUAMR</t>
  </si>
  <si>
    <t>101651-2010144</t>
  </si>
  <si>
    <t>000301 of 2020-2021</t>
  </si>
  <si>
    <t>04-08-1999</t>
  </si>
  <si>
    <t>ASHIRBAD MAHATO</t>
  </si>
  <si>
    <t>101651-2010223</t>
  </si>
  <si>
    <t>000380 of 2020-2021</t>
  </si>
  <si>
    <t>03-12-2001</t>
  </si>
  <si>
    <t>KOUSHIK KUMAR</t>
  </si>
  <si>
    <t>101651-2010255</t>
  </si>
  <si>
    <t>000412 of 2020-2021</t>
  </si>
  <si>
    <t>22-01-2001</t>
  </si>
  <si>
    <t>MINA MAHATO</t>
  </si>
  <si>
    <t>101651-2010158</t>
  </si>
  <si>
    <t>000315 of 2020-2021</t>
  </si>
  <si>
    <t>BHOLANATH KUMAR</t>
  </si>
  <si>
    <t>101651-2010275</t>
  </si>
  <si>
    <t>000432 of 2020-2021</t>
  </si>
  <si>
    <t>PABITRA KUMAR</t>
  </si>
  <si>
    <t>101651-2010348</t>
  </si>
  <si>
    <t>000505 of 2020-2021</t>
  </si>
  <si>
    <t>15-10-2002</t>
  </si>
  <si>
    <t>SHIBSHANKAR KUMAR</t>
  </si>
  <si>
    <t>101651-2010211</t>
  </si>
  <si>
    <t>000368 of 2020-2021</t>
  </si>
  <si>
    <t>03-09-2002</t>
  </si>
  <si>
    <t>JAYANTA KUMAR</t>
  </si>
  <si>
    <t>101651-2010163</t>
  </si>
  <si>
    <t>000320 of 2020-2021</t>
  </si>
  <si>
    <t>14-11-2002</t>
  </si>
  <si>
    <t>BIBHUTI KUIRY</t>
  </si>
  <si>
    <t>101651-2010367</t>
  </si>
  <si>
    <t>000524 of 2020-2021</t>
  </si>
  <si>
    <t>01-02-2002</t>
  </si>
  <si>
    <t>101651-2010260</t>
  </si>
  <si>
    <t>000417 of 2020-2021</t>
  </si>
  <si>
    <t>09-10-2001</t>
  </si>
  <si>
    <t>MOUPALI KUIRY</t>
  </si>
  <si>
    <t>101651-2010371</t>
  </si>
  <si>
    <t>000528 of 2020-2021</t>
  </si>
  <si>
    <t>SUBHASIS LAYEK</t>
  </si>
  <si>
    <t>101651-2010364</t>
  </si>
  <si>
    <t>000521 of 2020-2021</t>
  </si>
  <si>
    <t>CC-13   BECOCCHT  Indian Economy
CC-14   BECOCCHT  Development Economics
DSE4   BECODSHT  Environmental Economics
DSE5   BECODSHT  Money and Financial Markets</t>
  </si>
  <si>
    <t>ACHHRURAM MEMORIAL COLLEGE, JHALDA, PURULIA</t>
  </si>
  <si>
    <t>Result of the Department of Chemistry, 2023 Pass out Batch</t>
  </si>
  <si>
    <t>Result of the Department of Economics, 2023 Pass out Batch</t>
  </si>
  <si>
    <t>Result of the Department of Geography, 2023 Pass out Batch</t>
  </si>
  <si>
    <t>Result of the Department of Sanskrit, 2023 Pass out Batch</t>
  </si>
  <si>
    <t>Result of the Department of Philosophy, 2023 Pass out Batch</t>
  </si>
  <si>
    <t>Result of the Department of History, 2023 Pass out Batch</t>
  </si>
  <si>
    <t>Result of the Department of English, 2023 Pass out Batch</t>
  </si>
  <si>
    <t>Result of the Department of Bengali, 2023 Pass out Batch</t>
  </si>
  <si>
    <t>Result of the Department of Zoology, 2023 Pass out Batch</t>
  </si>
  <si>
    <t>Result of the Department of Botany, 2023 Pass out Batch</t>
  </si>
  <si>
    <t>Result of the Department of Physics, 2023 Pass out Batch</t>
  </si>
  <si>
    <t>Result of the Department of Mathematics, 2023 Pass out Batch</t>
  </si>
  <si>
    <t>Result of the BA Program Course, 2023 Pass out Batch</t>
  </si>
  <si>
    <t>Result of the BSc Program Course, 2023 Pass out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</si>
</sst>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charset val="1"/>
    </font>
    <font>
      <sz val="9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0"/>
      <color rgb="FF00000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0" borderId="1" xfId="0" applyNumberFormat="1" applyBorder="1"/>
    <xf numFmtId="0" fontId="0" fillId="0" borderId="1" xfId="0" applyBorder="1"/>
    <xf numFmtId="49" fontId="2" fillId="2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49" fontId="6" fillId="2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/>
    <xf numFmtId="49" fontId="8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2" fillId="0" borderId="6" xfId="0" applyFont="1" applyBorder="1"/>
    <xf numFmtId="0" fontId="11" fillId="0" borderId="0" xfId="0" applyFont="1" applyAlignment="1">
      <alignment vertical="center" wrapText="1"/>
    </xf>
    <xf numFmtId="0" fontId="12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'BSC PROGRAM'!$L$9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851-493F-8762-36A6FCE29CA7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A851-493F-8762-36A6FCE29CA7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A851-493F-8762-36A6FCE29CA7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A851-493F-8762-36A6FCE29CA7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A851-493F-8762-36A6FCE29CA7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51-493F-8762-36A6FCE29CA7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51-493F-8762-36A6FCE29CA7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51-493F-8762-36A6FCE29CA7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51-493F-8762-36A6FCE29CA7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51-493F-8762-36A6FCE29C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'BSC PROGRAM'!$M$8:$Q$8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'BSC PROGRAM'!$M$9:$Q$9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51-493F-8762-36A6FCE29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history!$N$2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0A8-4D8D-88D6-00AD7B5F08D3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60A8-4D8D-88D6-00AD7B5F08D3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60A8-4D8D-88D6-00AD7B5F08D3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60A8-4D8D-88D6-00AD7B5F08D3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60A8-4D8D-88D6-00AD7B5F08D3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A8-4D8D-88D6-00AD7B5F08D3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A8-4D8D-88D6-00AD7B5F08D3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A8-4D8D-88D6-00AD7B5F08D3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A8-4D8D-88D6-00AD7B5F08D3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A8-4D8D-88D6-00AD7B5F08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history!$O$1:$S$1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history!$O$2:$S$2</c:f>
              <c:numCache>
                <c:formatCode>General</c:formatCode>
                <c:ptCount val="5"/>
                <c:pt idx="0">
                  <c:v>1</c:v>
                </c:pt>
                <c:pt idx="1">
                  <c:v>30</c:v>
                </c:pt>
                <c:pt idx="2">
                  <c:v>14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0A8-4D8D-88D6-00AD7B5F0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philosophy!$N$2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C36-4986-BDCF-C4C012256D16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DC36-4986-BDCF-C4C012256D16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DC36-4986-BDCF-C4C012256D16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DC36-4986-BDCF-C4C012256D16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DC36-4986-BDCF-C4C012256D16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36-4986-BDCF-C4C012256D16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36-4986-BDCF-C4C012256D16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36-4986-BDCF-C4C012256D16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36-4986-BDCF-C4C012256D16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36-4986-BDCF-C4C012256D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philosophy!$O$1:$S$1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philosophy!$O$2:$S$2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36-4986-BDCF-C4C012256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sanskrit!$N$2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1D4C-426E-A6DA-17BB7B95F99D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1D4C-426E-A6DA-17BB7B95F99D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1D4C-426E-A6DA-17BB7B95F99D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1D4C-426E-A6DA-17BB7B95F99D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1D4C-426E-A6DA-17BB7B95F99D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4C-426E-A6DA-17BB7B95F99D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4C-426E-A6DA-17BB7B95F99D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4C-426E-A6DA-17BB7B95F99D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4C-426E-A6DA-17BB7B95F99D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4C-426E-A6DA-17BB7B95F9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sanskrit!$O$1:$S$1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sanskrit!$O$2:$S$2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4C-426E-A6DA-17BB7B95F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geography!$N$2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F71-4C55-9D78-304DEE2D24F1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6F71-4C55-9D78-304DEE2D24F1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6F71-4C55-9D78-304DEE2D24F1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6F71-4C55-9D78-304DEE2D24F1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6F71-4C55-9D78-304DEE2D24F1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71-4C55-9D78-304DEE2D24F1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71-4C55-9D78-304DEE2D24F1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71-4C55-9D78-304DEE2D24F1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71-4C55-9D78-304DEE2D24F1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71-4C55-9D78-304DEE2D24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geography!$O$1:$S$1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geography!$O$2:$S$2</c:f>
              <c:numCache>
                <c:formatCode>General</c:formatCode>
                <c:ptCount val="5"/>
                <c:pt idx="0">
                  <c:v>5</c:v>
                </c:pt>
                <c:pt idx="1">
                  <c:v>19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71-4C55-9D78-304DEE2D2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economics!$N$2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0ED-4ACE-9ADC-4A28AF346307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F0ED-4ACE-9ADC-4A28AF346307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F0ED-4ACE-9ADC-4A28AF346307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F0ED-4ACE-9ADC-4A28AF346307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F0ED-4ACE-9ADC-4A28AF346307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ED-4ACE-9ADC-4A28AF346307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ED-4ACE-9ADC-4A28AF346307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ED-4ACE-9ADC-4A28AF346307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ED-4ACE-9ADC-4A28AF346307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ED-4ACE-9ADC-4A28AF3463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economics!$O$1:$S$1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economics!$O$2:$S$2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ED-4ACE-9ADC-4A28AF346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'BA PROGRAM'!$L$2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4586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D019-4A5C-AC0E-DD6637605100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D019-4A5C-AC0E-DD6637605100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D019-4A5C-AC0E-DD6637605100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D019-4A5C-AC0E-DD6637605100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D019-4A5C-AC0E-DD6637605100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19-4A5C-AC0E-DD6637605100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19-4A5C-AC0E-DD6637605100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19-4A5C-AC0E-DD6637605100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19-4A5C-AC0E-DD6637605100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19-4A5C-AC0E-DD66376051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'BA PROGRAM'!$M$1:$Q$1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'BA PROGRAM'!$M$2:$Q$2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38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19-4A5C-AC0E-DD6637605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mathematics!$M$2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558C-4311-826B-B8F77FF1A29C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558C-4311-826B-B8F77FF1A29C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558C-4311-826B-B8F77FF1A29C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558C-4311-826B-B8F77FF1A29C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558C-4311-826B-B8F77FF1A29C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8C-4311-826B-B8F77FF1A29C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8C-4311-826B-B8F77FF1A29C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8C-4311-826B-B8F77FF1A29C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8C-4311-826B-B8F77FF1A29C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8C-4311-826B-B8F77FF1A2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mathematics!$N$1:$R$1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mathematics!$N$2:$R$2</c:f>
              <c:numCache>
                <c:formatCode>General</c:formatCode>
                <c:ptCount val="5"/>
                <c:pt idx="0">
                  <c:v>0</c:v>
                </c:pt>
                <c:pt idx="1">
                  <c:v>19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8C-4311-826B-B8F77FF1A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physics!$M$2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5AA2-44A6-AA69-EF9FC3B74D97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5AA2-44A6-AA69-EF9FC3B74D97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5AA2-44A6-AA69-EF9FC3B74D97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5AA2-44A6-AA69-EF9FC3B74D97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5AA2-44A6-AA69-EF9FC3B74D97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A2-44A6-AA69-EF9FC3B74D97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A2-44A6-AA69-EF9FC3B74D97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A2-44A6-AA69-EF9FC3B74D97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A2-44A6-AA69-EF9FC3B74D97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A2-44A6-AA69-EF9FC3B74D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physics!$N$1:$R$1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physics!$N$2:$R$2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A2-44A6-AA69-EF9FC3B74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chemistry!$M$2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C7A-438E-AA52-17D46F25C7D2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CC7A-438E-AA52-17D46F25C7D2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CC7A-438E-AA52-17D46F25C7D2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CC7A-438E-AA52-17D46F25C7D2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CC7A-438E-AA52-17D46F25C7D2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7A-438E-AA52-17D46F25C7D2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7A-438E-AA52-17D46F25C7D2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7A-438E-AA52-17D46F25C7D2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7A-438E-AA52-17D46F25C7D2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7A-438E-AA52-17D46F25C7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chemistry!$N$1:$R$1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chemistry!$N$2:$R$2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C7A-438E-AA52-17D46F25C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botany!$M$2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829-47F4-89A1-5CB885F6C5EB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4829-47F4-89A1-5CB885F6C5EB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4829-47F4-89A1-5CB885F6C5EB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4829-47F4-89A1-5CB885F6C5EB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4829-47F4-89A1-5CB885F6C5EB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29-47F4-89A1-5CB885F6C5EB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29-47F4-89A1-5CB885F6C5EB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29-47F4-89A1-5CB885F6C5EB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29-47F4-89A1-5CB885F6C5EB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29-47F4-89A1-5CB885F6C5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botany!$N$1:$R$1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botany!$N$2:$R$2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829-47F4-89A1-5CB885F6C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zoology!$M$2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FF7-4BAF-9133-23BC5B273E8E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EFF7-4BAF-9133-23BC5B273E8E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EFF7-4BAF-9133-23BC5B273E8E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EFF7-4BAF-9133-23BC5B273E8E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EFF7-4BAF-9133-23BC5B273E8E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F7-4BAF-9133-23BC5B273E8E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F7-4BAF-9133-23BC5B273E8E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F7-4BAF-9133-23BC5B273E8E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F7-4BAF-9133-23BC5B273E8E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F7-4BAF-9133-23BC5B273E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zoology!$N$1:$R$1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zoology!$N$2:$R$2</c:f>
              <c:numCache>
                <c:formatCode>General</c:formatCode>
                <c:ptCount val="5"/>
                <c:pt idx="0">
                  <c:v>2</c:v>
                </c:pt>
                <c:pt idx="1">
                  <c:v>7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F7-4BAF-9133-23BC5B273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bengali!$N$2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89B-4841-9410-80D915E44D6C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B89B-4841-9410-80D915E44D6C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B89B-4841-9410-80D915E44D6C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B89B-4841-9410-80D915E44D6C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B89B-4841-9410-80D915E44D6C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9B-4841-9410-80D915E44D6C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9B-4841-9410-80D915E44D6C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9B-4841-9410-80D915E44D6C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9B-4841-9410-80D915E44D6C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9B-4841-9410-80D915E44D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bengali!$O$1:$S$1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bengali!$O$2:$S$2</c:f>
              <c:numCache>
                <c:formatCode>General</c:formatCode>
                <c:ptCount val="5"/>
                <c:pt idx="0">
                  <c:v>0</c:v>
                </c:pt>
                <c:pt idx="1">
                  <c:v>9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9B-4841-9410-80D915E44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english!$N$2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D94-4C8B-8C14-1C000DE51F86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0D94-4C8B-8C14-1C000DE51F86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0D94-4C8B-8C14-1C000DE51F86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0D94-4C8B-8C14-1C000DE51F86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0D94-4C8B-8C14-1C000DE51F86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4-4C8B-8C14-1C000DE51F86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94-4C8B-8C14-1C000DE51F86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94-4C8B-8C14-1C000DE51F86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94-4C8B-8C14-1C000DE51F86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94-4C8B-8C14-1C000DE51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english!$O$1:$S$1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english!$O$2:$S$2</c:f>
              <c:numCache>
                <c:formatCode>General</c:formatCode>
                <c:ptCount val="5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D94-4C8B-8C14-1C000DE51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9.jp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8.jpe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0.jpeg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1.jpe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3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4.jpe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5.jpe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6.jpe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7.jpe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8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196200</xdr:colOff>
      <xdr:row>9</xdr:row>
      <xdr:rowOff>524520</xdr:rowOff>
    </xdr:from>
    <xdr:to>
      <xdr:col>16</xdr:col>
      <xdr:colOff>27000</xdr:colOff>
      <xdr:row>19</xdr:row>
      <xdr:rowOff>375660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2377440</xdr:colOff>
      <xdr:row>20</xdr:row>
      <xdr:rowOff>220980</xdr:rowOff>
    </xdr:from>
    <xdr:to>
      <xdr:col>3</xdr:col>
      <xdr:colOff>624364</xdr:colOff>
      <xdr:row>21</xdr:row>
      <xdr:rowOff>213360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6C2FD7-5AED-E60C-74AA-57D15DCDB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4720" y="5943600"/>
          <a:ext cx="1813084" cy="617220"/>
        </a:xfrm>
        <a:prstGeom prst="rect">
          <a:avLst/>
        </a:prstGeom>
      </xdr:spPr>
    </xdr:pic>
    <xdr:clientData/>
  </xdr:twoCellAnchor>
  <xdr:twoCellAnchor editAs="oneCell">
    <xdr:from>
      <xdr:col>2</xdr:col>
      <xdr:colOff>68579</xdr:colOff>
      <xdr:row>19</xdr:row>
      <xdr:rowOff>190500</xdr:rowOff>
    </xdr:from>
    <xdr:to>
      <xdr:col>3</xdr:col>
      <xdr:colOff>113846</xdr:colOff>
      <xdr:row>20</xdr:row>
      <xdr:rowOff>205740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D1FF0D3-A6A5-E670-CACB-AA69762DD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9059" y="5288280"/>
          <a:ext cx="868227" cy="6400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246240</xdr:colOff>
      <xdr:row>5</xdr:row>
      <xdr:rowOff>96120</xdr:rowOff>
    </xdr:from>
    <xdr:to>
      <xdr:col>19</xdr:col>
      <xdr:colOff>382440</xdr:colOff>
      <xdr:row>10</xdr:row>
      <xdr:rowOff>193320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128160</xdr:colOff>
      <xdr:row>5</xdr:row>
      <xdr:rowOff>58680</xdr:rowOff>
    </xdr:from>
    <xdr:to>
      <xdr:col>19</xdr:col>
      <xdr:colOff>271980</xdr:colOff>
      <xdr:row>10</xdr:row>
      <xdr:rowOff>150480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182880</xdr:colOff>
      <xdr:row>12</xdr:row>
      <xdr:rowOff>182879</xdr:rowOff>
    </xdr:from>
    <xdr:to>
      <xdr:col>18</xdr:col>
      <xdr:colOff>678180</xdr:colOff>
      <xdr:row>13</xdr:row>
      <xdr:rowOff>344034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0BEF10-67EA-78D9-FF6B-71073B143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0160" y="6149339"/>
          <a:ext cx="2308860" cy="785995"/>
        </a:xfrm>
        <a:prstGeom prst="rect">
          <a:avLst/>
        </a:prstGeom>
      </xdr:spPr>
    </xdr:pic>
    <xdr:clientData/>
  </xdr:twoCellAnchor>
  <xdr:twoCellAnchor editAs="oneCell">
    <xdr:from>
      <xdr:col>17</xdr:col>
      <xdr:colOff>15240</xdr:colOff>
      <xdr:row>11</xdr:row>
      <xdr:rowOff>175259</xdr:rowOff>
    </xdr:from>
    <xdr:to>
      <xdr:col>17</xdr:col>
      <xdr:colOff>807720</xdr:colOff>
      <xdr:row>12</xdr:row>
      <xdr:rowOff>134656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FF62413-4054-A3F4-8FD3-E4A02FE8E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0" y="5516879"/>
          <a:ext cx="792480" cy="58423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147600</xdr:colOff>
      <xdr:row>2</xdr:row>
      <xdr:rowOff>115200</xdr:rowOff>
    </xdr:from>
    <xdr:to>
      <xdr:col>19</xdr:col>
      <xdr:colOff>284160</xdr:colOff>
      <xdr:row>16</xdr:row>
      <xdr:rowOff>151620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464819</xdr:colOff>
      <xdr:row>12</xdr:row>
      <xdr:rowOff>106680</xdr:rowOff>
    </xdr:from>
    <xdr:to>
      <xdr:col>9</xdr:col>
      <xdr:colOff>191452</xdr:colOff>
      <xdr:row>16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5E9485-0BB3-5305-5A03-173FD7DBD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9779" y="3421380"/>
          <a:ext cx="2104073" cy="716280"/>
        </a:xfrm>
        <a:prstGeom prst="rect">
          <a:avLst/>
        </a:prstGeom>
      </xdr:spPr>
    </xdr:pic>
    <xdr:clientData/>
  </xdr:twoCellAnchor>
  <xdr:twoCellAnchor editAs="oneCell">
    <xdr:from>
      <xdr:col>3</xdr:col>
      <xdr:colOff>289560</xdr:colOff>
      <xdr:row>9</xdr:row>
      <xdr:rowOff>38099</xdr:rowOff>
    </xdr:from>
    <xdr:to>
      <xdr:col>4</xdr:col>
      <xdr:colOff>327660</xdr:colOff>
      <xdr:row>12</xdr:row>
      <xdr:rowOff>101784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242D29C-A370-2A66-9625-385A14369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" y="2804159"/>
          <a:ext cx="830580" cy="6123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167400</xdr:colOff>
      <xdr:row>3</xdr:row>
      <xdr:rowOff>65160</xdr:rowOff>
    </xdr:from>
    <xdr:to>
      <xdr:col>19</xdr:col>
      <xdr:colOff>67380</xdr:colOff>
      <xdr:row>9</xdr:row>
      <xdr:rowOff>204840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53340</xdr:colOff>
      <xdr:row>11</xdr:row>
      <xdr:rowOff>83819</xdr:rowOff>
    </xdr:from>
    <xdr:to>
      <xdr:col>18</xdr:col>
      <xdr:colOff>167640</xdr:colOff>
      <xdr:row>12</xdr:row>
      <xdr:rowOff>141212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49FE3F-CA9A-9EE9-3AC5-987FFF2FE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9720" y="5425439"/>
          <a:ext cx="2004060" cy="682233"/>
        </a:xfrm>
        <a:prstGeom prst="rect">
          <a:avLst/>
        </a:prstGeom>
      </xdr:spPr>
    </xdr:pic>
    <xdr:clientData/>
  </xdr:twoCellAnchor>
  <xdr:twoCellAnchor editAs="oneCell">
    <xdr:from>
      <xdr:col>16</xdr:col>
      <xdr:colOff>647700</xdr:colOff>
      <xdr:row>10</xdr:row>
      <xdr:rowOff>106680</xdr:rowOff>
    </xdr:from>
    <xdr:to>
      <xdr:col>17</xdr:col>
      <xdr:colOff>541020</xdr:colOff>
      <xdr:row>11</xdr:row>
      <xdr:rowOff>82930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FDED27-E062-ACBC-5595-D06981124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84080" y="4823460"/>
          <a:ext cx="815340" cy="6010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177480</xdr:colOff>
      <xdr:row>2</xdr:row>
      <xdr:rowOff>173160</xdr:rowOff>
    </xdr:from>
    <xdr:to>
      <xdr:col>19</xdr:col>
      <xdr:colOff>359400</xdr:colOff>
      <xdr:row>17</xdr:row>
      <xdr:rowOff>27060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533400</xdr:colOff>
      <xdr:row>12</xdr:row>
      <xdr:rowOff>160020</xdr:rowOff>
    </xdr:from>
    <xdr:to>
      <xdr:col>9</xdr:col>
      <xdr:colOff>220980</xdr:colOff>
      <xdr:row>16</xdr:row>
      <xdr:rowOff>131486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CE3FE8-B64D-3993-0E1B-08CFDEF0D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8360" y="3474720"/>
          <a:ext cx="2065020" cy="702986"/>
        </a:xfrm>
        <a:prstGeom prst="rect">
          <a:avLst/>
        </a:prstGeom>
      </xdr:spPr>
    </xdr:pic>
    <xdr:clientData/>
  </xdr:twoCellAnchor>
  <xdr:twoCellAnchor editAs="oneCell">
    <xdr:from>
      <xdr:col>3</xdr:col>
      <xdr:colOff>327660</xdr:colOff>
      <xdr:row>9</xdr:row>
      <xdr:rowOff>91440</xdr:rowOff>
    </xdr:from>
    <xdr:to>
      <xdr:col>4</xdr:col>
      <xdr:colOff>358140</xdr:colOff>
      <xdr:row>12</xdr:row>
      <xdr:rowOff>149508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CD09E12-9498-FF25-E9FB-8EA1CB2D2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5100" y="2857500"/>
          <a:ext cx="822960" cy="6067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95760</xdr:colOff>
      <xdr:row>3</xdr:row>
      <xdr:rowOff>59400</xdr:rowOff>
    </xdr:from>
    <xdr:to>
      <xdr:col>16</xdr:col>
      <xdr:colOff>442980</xdr:colOff>
      <xdr:row>9</xdr:row>
      <xdr:rowOff>378840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342900</xdr:colOff>
      <xdr:row>11</xdr:row>
      <xdr:rowOff>342899</xdr:rowOff>
    </xdr:from>
    <xdr:to>
      <xdr:col>15</xdr:col>
      <xdr:colOff>541020</xdr:colOff>
      <xdr:row>12</xdr:row>
      <xdr:rowOff>418450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940D41-D3F2-7B42-570A-DCB357A97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2460" y="5333999"/>
          <a:ext cx="2057400" cy="700391"/>
        </a:xfrm>
        <a:prstGeom prst="rect">
          <a:avLst/>
        </a:prstGeom>
      </xdr:spPr>
    </xdr:pic>
    <xdr:clientData/>
  </xdr:twoCellAnchor>
  <xdr:twoCellAnchor editAs="oneCell">
    <xdr:from>
      <xdr:col>13</xdr:col>
      <xdr:colOff>883919</xdr:colOff>
      <xdr:row>10</xdr:row>
      <xdr:rowOff>335280</xdr:rowOff>
    </xdr:from>
    <xdr:to>
      <xdr:col>14</xdr:col>
      <xdr:colOff>824694</xdr:colOff>
      <xdr:row>11</xdr:row>
      <xdr:rowOff>335280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4E92ABE-CF56-E962-C8C0-9E069FD17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3479" y="4701540"/>
          <a:ext cx="847555" cy="6248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325080</xdr:colOff>
      <xdr:row>5</xdr:row>
      <xdr:rowOff>96840</xdr:rowOff>
    </xdr:from>
    <xdr:to>
      <xdr:col>18</xdr:col>
      <xdr:colOff>362220</xdr:colOff>
      <xdr:row>10</xdr:row>
      <xdr:rowOff>187560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922020</xdr:colOff>
      <xdr:row>12</xdr:row>
      <xdr:rowOff>220979</xdr:rowOff>
    </xdr:from>
    <xdr:to>
      <xdr:col>16</xdr:col>
      <xdr:colOff>914400</xdr:colOff>
      <xdr:row>13</xdr:row>
      <xdr:rowOff>267996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C41CF5-B21C-1B87-E9D1-BA19CEF7C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6360" y="6187439"/>
          <a:ext cx="1973580" cy="671857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11</xdr:row>
      <xdr:rowOff>205740</xdr:rowOff>
    </xdr:from>
    <xdr:to>
      <xdr:col>16</xdr:col>
      <xdr:colOff>243988</xdr:colOff>
      <xdr:row>12</xdr:row>
      <xdr:rowOff>198120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9731202-043A-B64A-97ED-6A69842AE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6420" y="5547360"/>
          <a:ext cx="823108" cy="6172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196920</xdr:colOff>
      <xdr:row>3</xdr:row>
      <xdr:rowOff>72720</xdr:rowOff>
    </xdr:from>
    <xdr:to>
      <xdr:col>18</xdr:col>
      <xdr:colOff>280140</xdr:colOff>
      <xdr:row>12</xdr:row>
      <xdr:rowOff>155880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563880</xdr:colOff>
      <xdr:row>14</xdr:row>
      <xdr:rowOff>114300</xdr:rowOff>
    </xdr:from>
    <xdr:to>
      <xdr:col>10</xdr:col>
      <xdr:colOff>156210</xdr:colOff>
      <xdr:row>18</xdr:row>
      <xdr:rowOff>53340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DFD6ED-48C2-D864-0CCB-C39873F52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1320" y="4678680"/>
          <a:ext cx="1969770" cy="670560"/>
        </a:xfrm>
        <a:prstGeom prst="rect">
          <a:avLst/>
        </a:prstGeom>
      </xdr:spPr>
    </xdr:pic>
    <xdr:clientData/>
  </xdr:twoCellAnchor>
  <xdr:twoCellAnchor editAs="oneCell">
    <xdr:from>
      <xdr:col>4</xdr:col>
      <xdr:colOff>335280</xdr:colOff>
      <xdr:row>11</xdr:row>
      <xdr:rowOff>114299</xdr:rowOff>
    </xdr:from>
    <xdr:to>
      <xdr:col>9</xdr:col>
      <xdr:colOff>251460</xdr:colOff>
      <xdr:row>14</xdr:row>
      <xdr:rowOff>88102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27CAF5A-0314-0632-528E-DA8F84F63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4130039"/>
          <a:ext cx="708660" cy="5224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196920</xdr:colOff>
      <xdr:row>5</xdr:row>
      <xdr:rowOff>90360</xdr:rowOff>
    </xdr:from>
    <xdr:to>
      <xdr:col>18</xdr:col>
      <xdr:colOff>493500</xdr:colOff>
      <xdr:row>10</xdr:row>
      <xdr:rowOff>182160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419100</xdr:colOff>
      <xdr:row>11</xdr:row>
      <xdr:rowOff>449579</xdr:rowOff>
    </xdr:from>
    <xdr:to>
      <xdr:col>17</xdr:col>
      <xdr:colOff>579120</xdr:colOff>
      <xdr:row>12</xdr:row>
      <xdr:rowOff>494002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7D8C02-0208-25EA-59E4-81A2EF417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4980" y="5791199"/>
          <a:ext cx="1965960" cy="669263"/>
        </a:xfrm>
        <a:prstGeom prst="rect">
          <a:avLst/>
        </a:prstGeom>
      </xdr:spPr>
    </xdr:pic>
    <xdr:clientData/>
  </xdr:twoCellAnchor>
  <xdr:twoCellAnchor editAs="oneCell">
    <xdr:from>
      <xdr:col>16</xdr:col>
      <xdr:colOff>53340</xdr:colOff>
      <xdr:row>10</xdr:row>
      <xdr:rowOff>449580</xdr:rowOff>
    </xdr:from>
    <xdr:to>
      <xdr:col>16</xdr:col>
      <xdr:colOff>876300</xdr:colOff>
      <xdr:row>11</xdr:row>
      <xdr:rowOff>431448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7CAC704-8BBC-385F-9D7D-499D50E61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8380" y="5166360"/>
          <a:ext cx="822960" cy="6067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187200</xdr:colOff>
      <xdr:row>3</xdr:row>
      <xdr:rowOff>43560</xdr:rowOff>
    </xdr:from>
    <xdr:to>
      <xdr:col>19</xdr:col>
      <xdr:colOff>216720</xdr:colOff>
      <xdr:row>12</xdr:row>
      <xdr:rowOff>119160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434340</xdr:colOff>
      <xdr:row>15</xdr:row>
      <xdr:rowOff>7619</xdr:rowOff>
    </xdr:from>
    <xdr:to>
      <xdr:col>10</xdr:col>
      <xdr:colOff>0</xdr:colOff>
      <xdr:row>18</xdr:row>
      <xdr:rowOff>120460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A44E79-9BB4-AC51-DB4E-2807E966D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780" y="4754879"/>
          <a:ext cx="1943100" cy="661481"/>
        </a:xfrm>
        <a:prstGeom prst="rect">
          <a:avLst/>
        </a:prstGeom>
      </xdr:spPr>
    </xdr:pic>
    <xdr:clientData/>
  </xdr:twoCellAnchor>
  <xdr:twoCellAnchor editAs="oneCell">
    <xdr:from>
      <xdr:col>4</xdr:col>
      <xdr:colOff>167640</xdr:colOff>
      <xdr:row>11</xdr:row>
      <xdr:rowOff>121919</xdr:rowOff>
    </xdr:from>
    <xdr:to>
      <xdr:col>9</xdr:col>
      <xdr:colOff>213360</xdr:colOff>
      <xdr:row>15</xdr:row>
      <xdr:rowOff>8342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D98804D-9E03-CBA7-232C-B45BCD7FE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60" y="4137659"/>
          <a:ext cx="838200" cy="6179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187200</xdr:colOff>
      <xdr:row>5</xdr:row>
      <xdr:rowOff>88200</xdr:rowOff>
    </xdr:from>
    <xdr:to>
      <xdr:col>18</xdr:col>
      <xdr:colOff>353880</xdr:colOff>
      <xdr:row>10</xdr:row>
      <xdr:rowOff>181440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914400</xdr:colOff>
      <xdr:row>12</xdr:row>
      <xdr:rowOff>7619</xdr:rowOff>
    </xdr:from>
    <xdr:to>
      <xdr:col>17</xdr:col>
      <xdr:colOff>160020</xdr:colOff>
      <xdr:row>13</xdr:row>
      <xdr:rowOff>39072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AF9FE4-05BE-1BF1-DA7C-2D28DEE2D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5420" y="5974079"/>
          <a:ext cx="1927860" cy="656293"/>
        </a:xfrm>
        <a:prstGeom prst="rect">
          <a:avLst/>
        </a:prstGeom>
      </xdr:spPr>
    </xdr:pic>
    <xdr:clientData/>
  </xdr:twoCellAnchor>
  <xdr:twoCellAnchor editAs="oneCell">
    <xdr:from>
      <xdr:col>15</xdr:col>
      <xdr:colOff>556259</xdr:colOff>
      <xdr:row>11</xdr:row>
      <xdr:rowOff>121920</xdr:rowOff>
    </xdr:from>
    <xdr:to>
      <xdr:col>16</xdr:col>
      <xdr:colOff>387714</xdr:colOff>
      <xdr:row>12</xdr:row>
      <xdr:rowOff>7620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4CEA492-4821-E690-B637-7E4624248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299" y="5463540"/>
          <a:ext cx="692515" cy="5105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236520</xdr:colOff>
      <xdr:row>4</xdr:row>
      <xdr:rowOff>62280</xdr:rowOff>
    </xdr:from>
    <xdr:to>
      <xdr:col>19</xdr:col>
      <xdr:colOff>205080</xdr:colOff>
      <xdr:row>9</xdr:row>
      <xdr:rowOff>422640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830580</xdr:colOff>
      <xdr:row>10</xdr:row>
      <xdr:rowOff>541020</xdr:rowOff>
    </xdr:from>
    <xdr:to>
      <xdr:col>17</xdr:col>
      <xdr:colOff>760096</xdr:colOff>
      <xdr:row>11</xdr:row>
      <xdr:rowOff>556260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F0B6C1-A986-8164-13C0-D50310E1E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4460" y="5257800"/>
          <a:ext cx="1880236" cy="640080"/>
        </a:xfrm>
        <a:prstGeom prst="rect">
          <a:avLst/>
        </a:prstGeom>
      </xdr:spPr>
    </xdr:pic>
    <xdr:clientData/>
  </xdr:twoCellAnchor>
  <xdr:twoCellAnchor editAs="oneCell">
    <xdr:from>
      <xdr:col>16</xdr:col>
      <xdr:colOff>358140</xdr:colOff>
      <xdr:row>9</xdr:row>
      <xdr:rowOff>617219</xdr:rowOff>
    </xdr:from>
    <xdr:to>
      <xdr:col>17</xdr:col>
      <xdr:colOff>83820</xdr:colOff>
      <xdr:row>10</xdr:row>
      <xdr:rowOff>475498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50893EF-D5C9-D3C6-3BCB-12155A3BB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0" y="4709159"/>
          <a:ext cx="655320" cy="48311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167400</xdr:colOff>
      <xdr:row>5</xdr:row>
      <xdr:rowOff>86400</xdr:rowOff>
    </xdr:from>
    <xdr:to>
      <xdr:col>18</xdr:col>
      <xdr:colOff>913200</xdr:colOff>
      <xdr:row>10</xdr:row>
      <xdr:rowOff>183240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784859</xdr:colOff>
      <xdr:row>11</xdr:row>
      <xdr:rowOff>548640</xdr:rowOff>
    </xdr:from>
    <xdr:to>
      <xdr:col>17</xdr:col>
      <xdr:colOff>930592</xdr:colOff>
      <xdr:row>13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43459D-768A-8E66-AF2F-ED2AF9793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3019" y="5798820"/>
          <a:ext cx="2104073" cy="716280"/>
        </a:xfrm>
        <a:prstGeom prst="rect">
          <a:avLst/>
        </a:prstGeom>
      </xdr:spPr>
    </xdr:pic>
    <xdr:clientData/>
  </xdr:twoCellAnchor>
  <xdr:twoCellAnchor editAs="oneCell">
    <xdr:from>
      <xdr:col>16</xdr:col>
      <xdr:colOff>365760</xdr:colOff>
      <xdr:row>10</xdr:row>
      <xdr:rowOff>487679</xdr:rowOff>
    </xdr:from>
    <xdr:to>
      <xdr:col>17</xdr:col>
      <xdr:colOff>304800</xdr:colOff>
      <xdr:row>11</xdr:row>
      <xdr:rowOff>548194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E42451-5F42-7F0B-4162-3C158F70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1660" y="5113019"/>
          <a:ext cx="929640" cy="685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2"/>
  <sheetViews>
    <sheetView showGridLines="0" zoomScaleNormal="100" workbookViewId="0">
      <selection activeCell="K17" sqref="K17"/>
    </sheetView>
  </sheetViews>
  <sheetFormatPr defaultColWidth="9.109375" defaultRowHeight="14.4" x14ac:dyDescent="0.3"/>
  <cols>
    <col min="1" max="1" width="16" style="1" customWidth="1"/>
    <col min="2" max="2" width="40" style="1" customWidth="1"/>
    <col min="3" max="3" width="12" style="1" customWidth="1"/>
    <col min="4" max="4" width="18" style="1" customWidth="1"/>
    <col min="5" max="5" width="8" style="1" hidden="1" customWidth="1"/>
    <col min="6" max="6" width="49" style="1" hidden="1" customWidth="1"/>
    <col min="7" max="7" width="11.33203125" style="1" hidden="1" customWidth="1"/>
    <col min="8" max="8" width="8" style="1" hidden="1" customWidth="1"/>
    <col min="9" max="9" width="9.109375" style="2"/>
    <col min="10" max="10" width="24.5546875" style="2" customWidth="1"/>
    <col min="11" max="11" width="19.109375" style="1" customWidth="1"/>
    <col min="12" max="12" width="17.44140625" style="1" customWidth="1"/>
    <col min="13" max="13" width="15.5546875" style="1" customWidth="1"/>
    <col min="14" max="14" width="17.33203125" style="1" customWidth="1"/>
    <col min="15" max="15" width="15.5546875" style="1" customWidth="1"/>
    <col min="16" max="16" width="18.109375" style="1" customWidth="1"/>
    <col min="17" max="17" width="12.88671875" style="1" customWidth="1"/>
    <col min="18" max="1024" width="9.109375" style="1"/>
  </cols>
  <sheetData>
    <row r="1" spans="1:1024" x14ac:dyDescent="0.3">
      <c r="A1" s="27"/>
      <c r="B1" s="27"/>
      <c r="C1" s="27"/>
      <c r="D1" s="27"/>
      <c r="E1" s="27"/>
      <c r="F1" s="27"/>
      <c r="G1" s="27"/>
      <c r="H1" s="27"/>
      <c r="I1" s="27"/>
      <c r="J1" s="27"/>
      <c r="K1"/>
      <c r="L1"/>
      <c r="M1"/>
      <c r="N1"/>
      <c r="O1"/>
      <c r="P1"/>
      <c r="Q1"/>
    </row>
    <row r="2" spans="1:1024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/>
      <c r="L2"/>
      <c r="M2"/>
      <c r="N2"/>
      <c r="O2"/>
      <c r="P2"/>
      <c r="Q2"/>
    </row>
    <row r="3" spans="1:1024" ht="21" x14ac:dyDescent="0.3">
      <c r="A3" s="28" t="s">
        <v>988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024" ht="18" x14ac:dyDescent="0.3">
      <c r="A4" s="30" t="s">
        <v>1002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024" s="55" customFormat="1" x14ac:dyDescent="0.3">
      <c r="A5" s="52" t="s">
        <v>0</v>
      </c>
      <c r="B5" s="52" t="s">
        <v>1</v>
      </c>
      <c r="C5" s="52" t="s">
        <v>2</v>
      </c>
      <c r="D5" s="52" t="s">
        <v>3</v>
      </c>
      <c r="E5" s="52" t="s">
        <v>4</v>
      </c>
      <c r="F5" s="52" t="s">
        <v>5</v>
      </c>
      <c r="G5" s="52" t="s">
        <v>6</v>
      </c>
      <c r="H5" s="52" t="s">
        <v>7</v>
      </c>
      <c r="I5" s="53" t="s">
        <v>8</v>
      </c>
      <c r="J5" s="53" t="s">
        <v>9</v>
      </c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  <c r="IR5" s="54"/>
      <c r="IS5" s="54"/>
      <c r="IT5" s="54"/>
      <c r="IU5" s="54"/>
      <c r="IV5" s="54"/>
      <c r="IW5" s="54"/>
      <c r="IX5" s="54"/>
      <c r="IY5" s="54"/>
      <c r="IZ5" s="54"/>
      <c r="JA5" s="54"/>
      <c r="JB5" s="54"/>
      <c r="JC5" s="54"/>
      <c r="JD5" s="54"/>
      <c r="JE5" s="54"/>
      <c r="JF5" s="54"/>
      <c r="JG5" s="54"/>
      <c r="JH5" s="54"/>
      <c r="JI5" s="54"/>
      <c r="JJ5" s="54"/>
      <c r="JK5" s="54"/>
      <c r="JL5" s="54"/>
      <c r="JM5" s="54"/>
      <c r="JN5" s="54"/>
      <c r="JO5" s="54"/>
      <c r="JP5" s="54"/>
      <c r="JQ5" s="54"/>
      <c r="JR5" s="54"/>
      <c r="JS5" s="54"/>
      <c r="JT5" s="54"/>
      <c r="JU5" s="54"/>
      <c r="JV5" s="54"/>
      <c r="JW5" s="54"/>
      <c r="JX5" s="54"/>
      <c r="JY5" s="54"/>
      <c r="JZ5" s="54"/>
      <c r="KA5" s="54"/>
      <c r="KB5" s="54"/>
      <c r="KC5" s="54"/>
      <c r="KD5" s="54"/>
      <c r="KE5" s="54"/>
      <c r="KF5" s="54"/>
      <c r="KG5" s="54"/>
      <c r="KH5" s="54"/>
      <c r="KI5" s="54"/>
      <c r="KJ5" s="54"/>
      <c r="KK5" s="54"/>
      <c r="KL5" s="54"/>
      <c r="KM5" s="54"/>
      <c r="KN5" s="54"/>
      <c r="KO5" s="54"/>
      <c r="KP5" s="54"/>
      <c r="KQ5" s="54"/>
      <c r="KR5" s="54"/>
      <c r="KS5" s="54"/>
      <c r="KT5" s="54"/>
      <c r="KU5" s="54"/>
      <c r="KV5" s="54"/>
      <c r="KW5" s="54"/>
      <c r="KX5" s="54"/>
      <c r="KY5" s="54"/>
      <c r="KZ5" s="54"/>
      <c r="LA5" s="54"/>
      <c r="LB5" s="54"/>
      <c r="LC5" s="54"/>
      <c r="LD5" s="54"/>
      <c r="LE5" s="54"/>
      <c r="LF5" s="54"/>
      <c r="LG5" s="54"/>
      <c r="LH5" s="54"/>
      <c r="LI5" s="54"/>
      <c r="LJ5" s="54"/>
      <c r="LK5" s="54"/>
      <c r="LL5" s="54"/>
      <c r="LM5" s="54"/>
      <c r="LN5" s="54"/>
      <c r="LO5" s="54"/>
      <c r="LP5" s="54"/>
      <c r="LQ5" s="54"/>
      <c r="LR5" s="54"/>
      <c r="LS5" s="54"/>
      <c r="LT5" s="54"/>
      <c r="LU5" s="54"/>
      <c r="LV5" s="54"/>
      <c r="LW5" s="54"/>
      <c r="LX5" s="54"/>
      <c r="LY5" s="54"/>
      <c r="LZ5" s="54"/>
      <c r="MA5" s="54"/>
      <c r="MB5" s="54"/>
      <c r="MC5" s="54"/>
      <c r="MD5" s="54"/>
      <c r="ME5" s="54"/>
      <c r="MF5" s="54"/>
      <c r="MG5" s="54"/>
      <c r="MH5" s="54"/>
      <c r="MI5" s="54"/>
      <c r="MJ5" s="54"/>
      <c r="MK5" s="54"/>
      <c r="ML5" s="54"/>
      <c r="MM5" s="54"/>
      <c r="MN5" s="54"/>
      <c r="MO5" s="54"/>
      <c r="MP5" s="54"/>
      <c r="MQ5" s="54"/>
      <c r="MR5" s="54"/>
      <c r="MS5" s="54"/>
      <c r="MT5" s="54"/>
      <c r="MU5" s="54"/>
      <c r="MV5" s="54"/>
      <c r="MW5" s="54"/>
      <c r="MX5" s="54"/>
      <c r="MY5" s="54"/>
      <c r="MZ5" s="54"/>
      <c r="NA5" s="54"/>
      <c r="NB5" s="54"/>
      <c r="NC5" s="54"/>
      <c r="ND5" s="54"/>
      <c r="NE5" s="54"/>
      <c r="NF5" s="54"/>
      <c r="NG5" s="54"/>
      <c r="NH5" s="54"/>
      <c r="NI5" s="54"/>
      <c r="NJ5" s="54"/>
      <c r="NK5" s="54"/>
      <c r="NL5" s="54"/>
      <c r="NM5" s="54"/>
      <c r="NN5" s="54"/>
      <c r="NO5" s="54"/>
      <c r="NP5" s="54"/>
      <c r="NQ5" s="54"/>
      <c r="NR5" s="54"/>
      <c r="NS5" s="54"/>
      <c r="NT5" s="54"/>
      <c r="NU5" s="54"/>
      <c r="NV5" s="54"/>
      <c r="NW5" s="54"/>
      <c r="NX5" s="54"/>
      <c r="NY5" s="54"/>
      <c r="NZ5" s="54"/>
      <c r="OA5" s="54"/>
      <c r="OB5" s="54"/>
      <c r="OC5" s="54"/>
      <c r="OD5" s="54"/>
      <c r="OE5" s="54"/>
      <c r="OF5" s="54"/>
      <c r="OG5" s="54"/>
      <c r="OH5" s="54"/>
      <c r="OI5" s="54"/>
      <c r="OJ5" s="54"/>
      <c r="OK5" s="54"/>
      <c r="OL5" s="54"/>
      <c r="OM5" s="54"/>
      <c r="ON5" s="54"/>
      <c r="OO5" s="54"/>
      <c r="OP5" s="54"/>
      <c r="OQ5" s="54"/>
      <c r="OR5" s="54"/>
      <c r="OS5" s="54"/>
      <c r="OT5" s="54"/>
      <c r="OU5" s="54"/>
      <c r="OV5" s="54"/>
      <c r="OW5" s="54"/>
      <c r="OX5" s="54"/>
      <c r="OY5" s="54"/>
      <c r="OZ5" s="54"/>
      <c r="PA5" s="54"/>
      <c r="PB5" s="54"/>
      <c r="PC5" s="54"/>
      <c r="PD5" s="54"/>
      <c r="PE5" s="54"/>
      <c r="PF5" s="54"/>
      <c r="PG5" s="54"/>
      <c r="PH5" s="54"/>
      <c r="PI5" s="54"/>
      <c r="PJ5" s="54"/>
      <c r="PK5" s="54"/>
      <c r="PL5" s="54"/>
      <c r="PM5" s="54"/>
      <c r="PN5" s="54"/>
      <c r="PO5" s="54"/>
      <c r="PP5" s="54"/>
      <c r="PQ5" s="54"/>
      <c r="PR5" s="54"/>
      <c r="PS5" s="54"/>
      <c r="PT5" s="54"/>
      <c r="PU5" s="54"/>
      <c r="PV5" s="54"/>
      <c r="PW5" s="54"/>
      <c r="PX5" s="54"/>
      <c r="PY5" s="54"/>
      <c r="PZ5" s="54"/>
      <c r="QA5" s="54"/>
      <c r="QB5" s="54"/>
      <c r="QC5" s="54"/>
      <c r="QD5" s="54"/>
      <c r="QE5" s="54"/>
      <c r="QF5" s="54"/>
      <c r="QG5" s="54"/>
      <c r="QH5" s="54"/>
      <c r="QI5" s="54"/>
      <c r="QJ5" s="54"/>
      <c r="QK5" s="54"/>
      <c r="QL5" s="54"/>
      <c r="QM5" s="54"/>
      <c r="QN5" s="54"/>
      <c r="QO5" s="54"/>
      <c r="QP5" s="54"/>
      <c r="QQ5" s="54"/>
      <c r="QR5" s="54"/>
      <c r="QS5" s="54"/>
      <c r="QT5" s="54"/>
      <c r="QU5" s="54"/>
      <c r="QV5" s="54"/>
      <c r="QW5" s="54"/>
      <c r="QX5" s="54"/>
      <c r="QY5" s="54"/>
      <c r="QZ5" s="54"/>
      <c r="RA5" s="54"/>
      <c r="RB5" s="54"/>
      <c r="RC5" s="54"/>
      <c r="RD5" s="54"/>
      <c r="RE5" s="54"/>
      <c r="RF5" s="54"/>
      <c r="RG5" s="54"/>
      <c r="RH5" s="54"/>
      <c r="RI5" s="54"/>
      <c r="RJ5" s="54"/>
      <c r="RK5" s="54"/>
      <c r="RL5" s="54"/>
      <c r="RM5" s="54"/>
      <c r="RN5" s="54"/>
      <c r="RO5" s="54"/>
      <c r="RP5" s="54"/>
      <c r="RQ5" s="54"/>
      <c r="RR5" s="54"/>
      <c r="RS5" s="54"/>
      <c r="RT5" s="54"/>
      <c r="RU5" s="54"/>
      <c r="RV5" s="54"/>
      <c r="RW5" s="54"/>
      <c r="RX5" s="54"/>
      <c r="RY5" s="54"/>
      <c r="RZ5" s="54"/>
      <c r="SA5" s="54"/>
      <c r="SB5" s="54"/>
      <c r="SC5" s="54"/>
      <c r="SD5" s="54"/>
      <c r="SE5" s="54"/>
      <c r="SF5" s="54"/>
      <c r="SG5" s="54"/>
      <c r="SH5" s="54"/>
      <c r="SI5" s="54"/>
      <c r="SJ5" s="54"/>
      <c r="SK5" s="54"/>
      <c r="SL5" s="54"/>
      <c r="SM5" s="54"/>
      <c r="SN5" s="54"/>
      <c r="SO5" s="54"/>
      <c r="SP5" s="54"/>
      <c r="SQ5" s="54"/>
      <c r="SR5" s="54"/>
      <c r="SS5" s="54"/>
      <c r="ST5" s="54"/>
      <c r="SU5" s="54"/>
      <c r="SV5" s="54"/>
      <c r="SW5" s="54"/>
      <c r="SX5" s="54"/>
      <c r="SY5" s="54"/>
      <c r="SZ5" s="54"/>
      <c r="TA5" s="54"/>
      <c r="TB5" s="54"/>
      <c r="TC5" s="54"/>
      <c r="TD5" s="54"/>
      <c r="TE5" s="54"/>
      <c r="TF5" s="54"/>
      <c r="TG5" s="54"/>
      <c r="TH5" s="54"/>
      <c r="TI5" s="54"/>
      <c r="TJ5" s="54"/>
      <c r="TK5" s="54"/>
      <c r="TL5" s="54"/>
      <c r="TM5" s="54"/>
      <c r="TN5" s="54"/>
      <c r="TO5" s="54"/>
      <c r="TP5" s="54"/>
      <c r="TQ5" s="54"/>
      <c r="TR5" s="54"/>
      <c r="TS5" s="54"/>
      <c r="TT5" s="54"/>
      <c r="TU5" s="54"/>
      <c r="TV5" s="54"/>
      <c r="TW5" s="54"/>
      <c r="TX5" s="54"/>
      <c r="TY5" s="54"/>
      <c r="TZ5" s="54"/>
      <c r="UA5" s="54"/>
      <c r="UB5" s="54"/>
      <c r="UC5" s="54"/>
      <c r="UD5" s="54"/>
      <c r="UE5" s="54"/>
      <c r="UF5" s="54"/>
      <c r="UG5" s="54"/>
      <c r="UH5" s="54"/>
      <c r="UI5" s="54"/>
      <c r="UJ5" s="54"/>
      <c r="UK5" s="54"/>
      <c r="UL5" s="54"/>
      <c r="UM5" s="54"/>
      <c r="UN5" s="54"/>
      <c r="UO5" s="54"/>
      <c r="UP5" s="54"/>
      <c r="UQ5" s="54"/>
      <c r="UR5" s="54"/>
      <c r="US5" s="54"/>
      <c r="UT5" s="54"/>
      <c r="UU5" s="54"/>
      <c r="UV5" s="54"/>
      <c r="UW5" s="54"/>
      <c r="UX5" s="54"/>
      <c r="UY5" s="54"/>
      <c r="UZ5" s="54"/>
      <c r="VA5" s="54"/>
      <c r="VB5" s="54"/>
      <c r="VC5" s="54"/>
      <c r="VD5" s="54"/>
      <c r="VE5" s="54"/>
      <c r="VF5" s="54"/>
      <c r="VG5" s="54"/>
      <c r="VH5" s="54"/>
      <c r="VI5" s="54"/>
      <c r="VJ5" s="54"/>
      <c r="VK5" s="54"/>
      <c r="VL5" s="54"/>
      <c r="VM5" s="54"/>
      <c r="VN5" s="54"/>
      <c r="VO5" s="54"/>
      <c r="VP5" s="54"/>
      <c r="VQ5" s="54"/>
      <c r="VR5" s="54"/>
      <c r="VS5" s="54"/>
      <c r="VT5" s="54"/>
      <c r="VU5" s="54"/>
      <c r="VV5" s="54"/>
      <c r="VW5" s="54"/>
      <c r="VX5" s="54"/>
      <c r="VY5" s="54"/>
      <c r="VZ5" s="54"/>
      <c r="WA5" s="54"/>
      <c r="WB5" s="54"/>
      <c r="WC5" s="54"/>
      <c r="WD5" s="54"/>
      <c r="WE5" s="54"/>
      <c r="WF5" s="54"/>
      <c r="WG5" s="54"/>
      <c r="WH5" s="54"/>
      <c r="WI5" s="54"/>
      <c r="WJ5" s="54"/>
      <c r="WK5" s="54"/>
      <c r="WL5" s="54"/>
      <c r="WM5" s="54"/>
      <c r="WN5" s="54"/>
      <c r="WO5" s="54"/>
      <c r="WP5" s="54"/>
      <c r="WQ5" s="54"/>
      <c r="WR5" s="54"/>
      <c r="WS5" s="54"/>
      <c r="WT5" s="54"/>
      <c r="WU5" s="54"/>
      <c r="WV5" s="54"/>
      <c r="WW5" s="54"/>
      <c r="WX5" s="54"/>
      <c r="WY5" s="54"/>
      <c r="WZ5" s="54"/>
      <c r="XA5" s="54"/>
      <c r="XB5" s="54"/>
      <c r="XC5" s="54"/>
      <c r="XD5" s="54"/>
      <c r="XE5" s="54"/>
      <c r="XF5" s="54"/>
      <c r="XG5" s="54"/>
      <c r="XH5" s="54"/>
      <c r="XI5" s="54"/>
      <c r="XJ5" s="54"/>
      <c r="XK5" s="54"/>
      <c r="XL5" s="54"/>
      <c r="XM5" s="54"/>
      <c r="XN5" s="54"/>
      <c r="XO5" s="54"/>
      <c r="XP5" s="54"/>
      <c r="XQ5" s="54"/>
      <c r="XR5" s="54"/>
      <c r="XS5" s="54"/>
      <c r="XT5" s="54"/>
      <c r="XU5" s="54"/>
      <c r="XV5" s="54"/>
      <c r="XW5" s="54"/>
      <c r="XX5" s="54"/>
      <c r="XY5" s="54"/>
      <c r="XZ5" s="54"/>
      <c r="YA5" s="54"/>
      <c r="YB5" s="54"/>
      <c r="YC5" s="54"/>
      <c r="YD5" s="54"/>
      <c r="YE5" s="54"/>
      <c r="YF5" s="54"/>
      <c r="YG5" s="54"/>
      <c r="YH5" s="54"/>
      <c r="YI5" s="54"/>
      <c r="YJ5" s="54"/>
      <c r="YK5" s="54"/>
      <c r="YL5" s="54"/>
      <c r="YM5" s="54"/>
      <c r="YN5" s="54"/>
      <c r="YO5" s="54"/>
      <c r="YP5" s="54"/>
      <c r="YQ5" s="54"/>
      <c r="YR5" s="54"/>
      <c r="YS5" s="54"/>
      <c r="YT5" s="54"/>
      <c r="YU5" s="54"/>
      <c r="YV5" s="54"/>
      <c r="YW5" s="54"/>
      <c r="YX5" s="54"/>
      <c r="YY5" s="54"/>
      <c r="YZ5" s="54"/>
      <c r="ZA5" s="54"/>
      <c r="ZB5" s="54"/>
      <c r="ZC5" s="54"/>
      <c r="ZD5" s="54"/>
      <c r="ZE5" s="54"/>
      <c r="ZF5" s="54"/>
      <c r="ZG5" s="54"/>
      <c r="ZH5" s="54"/>
      <c r="ZI5" s="54"/>
      <c r="ZJ5" s="54"/>
      <c r="ZK5" s="54"/>
      <c r="ZL5" s="54"/>
      <c r="ZM5" s="54"/>
      <c r="ZN5" s="54"/>
      <c r="ZO5" s="54"/>
      <c r="ZP5" s="54"/>
      <c r="ZQ5" s="54"/>
      <c r="ZR5" s="54"/>
      <c r="ZS5" s="54"/>
      <c r="ZT5" s="54"/>
      <c r="ZU5" s="54"/>
      <c r="ZV5" s="54"/>
      <c r="ZW5" s="54"/>
      <c r="ZX5" s="54"/>
      <c r="ZY5" s="54"/>
      <c r="ZZ5" s="54"/>
      <c r="AAA5" s="54"/>
      <c r="AAB5" s="54"/>
      <c r="AAC5" s="54"/>
      <c r="AAD5" s="54"/>
      <c r="AAE5" s="54"/>
      <c r="AAF5" s="54"/>
      <c r="AAG5" s="54"/>
      <c r="AAH5" s="54"/>
      <c r="AAI5" s="54"/>
      <c r="AAJ5" s="54"/>
      <c r="AAK5" s="54"/>
      <c r="AAL5" s="54"/>
      <c r="AAM5" s="54"/>
      <c r="AAN5" s="54"/>
      <c r="AAO5" s="54"/>
      <c r="AAP5" s="54"/>
      <c r="AAQ5" s="54"/>
      <c r="AAR5" s="54"/>
      <c r="AAS5" s="54"/>
      <c r="AAT5" s="54"/>
      <c r="AAU5" s="54"/>
      <c r="AAV5" s="54"/>
      <c r="AAW5" s="54"/>
      <c r="AAX5" s="54"/>
      <c r="AAY5" s="54"/>
      <c r="AAZ5" s="54"/>
      <c r="ABA5" s="54"/>
      <c r="ABB5" s="54"/>
      <c r="ABC5" s="54"/>
      <c r="ABD5" s="54"/>
      <c r="ABE5" s="54"/>
      <c r="ABF5" s="54"/>
      <c r="ABG5" s="54"/>
      <c r="ABH5" s="54"/>
      <c r="ABI5" s="54"/>
      <c r="ABJ5" s="54"/>
      <c r="ABK5" s="54"/>
      <c r="ABL5" s="54"/>
      <c r="ABM5" s="54"/>
      <c r="ABN5" s="54"/>
      <c r="ABO5" s="54"/>
      <c r="ABP5" s="54"/>
      <c r="ABQ5" s="54"/>
      <c r="ABR5" s="54"/>
      <c r="ABS5" s="54"/>
      <c r="ABT5" s="54"/>
      <c r="ABU5" s="54"/>
      <c r="ABV5" s="54"/>
      <c r="ABW5" s="54"/>
      <c r="ABX5" s="54"/>
      <c r="ABY5" s="54"/>
      <c r="ABZ5" s="54"/>
      <c r="ACA5" s="54"/>
      <c r="ACB5" s="54"/>
      <c r="ACC5" s="54"/>
      <c r="ACD5" s="54"/>
      <c r="ACE5" s="54"/>
      <c r="ACF5" s="54"/>
      <c r="ACG5" s="54"/>
      <c r="ACH5" s="54"/>
      <c r="ACI5" s="54"/>
      <c r="ACJ5" s="54"/>
      <c r="ACK5" s="54"/>
      <c r="ACL5" s="54"/>
      <c r="ACM5" s="54"/>
      <c r="ACN5" s="54"/>
      <c r="ACO5" s="54"/>
      <c r="ACP5" s="54"/>
      <c r="ACQ5" s="54"/>
      <c r="ACR5" s="54"/>
      <c r="ACS5" s="54"/>
      <c r="ACT5" s="54"/>
      <c r="ACU5" s="54"/>
      <c r="ACV5" s="54"/>
      <c r="ACW5" s="54"/>
      <c r="ACX5" s="54"/>
      <c r="ACY5" s="54"/>
      <c r="ACZ5" s="54"/>
      <c r="ADA5" s="54"/>
      <c r="ADB5" s="54"/>
      <c r="ADC5" s="54"/>
      <c r="ADD5" s="54"/>
      <c r="ADE5" s="54"/>
      <c r="ADF5" s="54"/>
      <c r="ADG5" s="54"/>
      <c r="ADH5" s="54"/>
      <c r="ADI5" s="54"/>
      <c r="ADJ5" s="54"/>
      <c r="ADK5" s="54"/>
      <c r="ADL5" s="54"/>
      <c r="ADM5" s="54"/>
      <c r="ADN5" s="54"/>
      <c r="ADO5" s="54"/>
      <c r="ADP5" s="54"/>
      <c r="ADQ5" s="54"/>
      <c r="ADR5" s="54"/>
      <c r="ADS5" s="54"/>
      <c r="ADT5" s="54"/>
      <c r="ADU5" s="54"/>
      <c r="ADV5" s="54"/>
      <c r="ADW5" s="54"/>
      <c r="ADX5" s="54"/>
      <c r="ADY5" s="54"/>
      <c r="ADZ5" s="54"/>
      <c r="AEA5" s="54"/>
      <c r="AEB5" s="54"/>
      <c r="AEC5" s="54"/>
      <c r="AED5" s="54"/>
      <c r="AEE5" s="54"/>
      <c r="AEF5" s="54"/>
      <c r="AEG5" s="54"/>
      <c r="AEH5" s="54"/>
      <c r="AEI5" s="54"/>
      <c r="AEJ5" s="54"/>
      <c r="AEK5" s="54"/>
      <c r="AEL5" s="54"/>
      <c r="AEM5" s="54"/>
      <c r="AEN5" s="54"/>
      <c r="AEO5" s="54"/>
      <c r="AEP5" s="54"/>
      <c r="AEQ5" s="54"/>
      <c r="AER5" s="54"/>
      <c r="AES5" s="54"/>
      <c r="AET5" s="54"/>
      <c r="AEU5" s="54"/>
      <c r="AEV5" s="54"/>
      <c r="AEW5" s="54"/>
      <c r="AEX5" s="54"/>
      <c r="AEY5" s="54"/>
      <c r="AEZ5" s="54"/>
      <c r="AFA5" s="54"/>
      <c r="AFB5" s="54"/>
      <c r="AFC5" s="54"/>
      <c r="AFD5" s="54"/>
      <c r="AFE5" s="54"/>
      <c r="AFF5" s="54"/>
      <c r="AFG5" s="54"/>
      <c r="AFH5" s="54"/>
      <c r="AFI5" s="54"/>
      <c r="AFJ5" s="54"/>
      <c r="AFK5" s="54"/>
      <c r="AFL5" s="54"/>
      <c r="AFM5" s="54"/>
      <c r="AFN5" s="54"/>
      <c r="AFO5" s="54"/>
      <c r="AFP5" s="54"/>
      <c r="AFQ5" s="54"/>
      <c r="AFR5" s="54"/>
      <c r="AFS5" s="54"/>
      <c r="AFT5" s="54"/>
      <c r="AFU5" s="54"/>
      <c r="AFV5" s="54"/>
      <c r="AFW5" s="54"/>
      <c r="AFX5" s="54"/>
      <c r="AFY5" s="54"/>
      <c r="AFZ5" s="54"/>
      <c r="AGA5" s="54"/>
      <c r="AGB5" s="54"/>
      <c r="AGC5" s="54"/>
      <c r="AGD5" s="54"/>
      <c r="AGE5" s="54"/>
      <c r="AGF5" s="54"/>
      <c r="AGG5" s="54"/>
      <c r="AGH5" s="54"/>
      <c r="AGI5" s="54"/>
      <c r="AGJ5" s="54"/>
      <c r="AGK5" s="54"/>
      <c r="AGL5" s="54"/>
      <c r="AGM5" s="54"/>
      <c r="AGN5" s="54"/>
      <c r="AGO5" s="54"/>
      <c r="AGP5" s="54"/>
      <c r="AGQ5" s="54"/>
      <c r="AGR5" s="54"/>
      <c r="AGS5" s="54"/>
      <c r="AGT5" s="54"/>
      <c r="AGU5" s="54"/>
      <c r="AGV5" s="54"/>
      <c r="AGW5" s="54"/>
      <c r="AGX5" s="54"/>
      <c r="AGY5" s="54"/>
      <c r="AGZ5" s="54"/>
      <c r="AHA5" s="54"/>
      <c r="AHB5" s="54"/>
      <c r="AHC5" s="54"/>
      <c r="AHD5" s="54"/>
      <c r="AHE5" s="54"/>
      <c r="AHF5" s="54"/>
      <c r="AHG5" s="54"/>
      <c r="AHH5" s="54"/>
      <c r="AHI5" s="54"/>
      <c r="AHJ5" s="54"/>
      <c r="AHK5" s="54"/>
      <c r="AHL5" s="54"/>
      <c r="AHM5" s="54"/>
      <c r="AHN5" s="54"/>
      <c r="AHO5" s="54"/>
      <c r="AHP5" s="54"/>
      <c r="AHQ5" s="54"/>
      <c r="AHR5" s="54"/>
      <c r="AHS5" s="54"/>
      <c r="AHT5" s="54"/>
      <c r="AHU5" s="54"/>
      <c r="AHV5" s="54"/>
      <c r="AHW5" s="54"/>
      <c r="AHX5" s="54"/>
      <c r="AHY5" s="54"/>
      <c r="AHZ5" s="54"/>
      <c r="AIA5" s="54"/>
      <c r="AIB5" s="54"/>
      <c r="AIC5" s="54"/>
      <c r="AID5" s="54"/>
      <c r="AIE5" s="54"/>
      <c r="AIF5" s="54"/>
      <c r="AIG5" s="54"/>
      <c r="AIH5" s="54"/>
      <c r="AII5" s="54"/>
      <c r="AIJ5" s="54"/>
      <c r="AIK5" s="54"/>
      <c r="AIL5" s="54"/>
      <c r="AIM5" s="54"/>
      <c r="AIN5" s="54"/>
      <c r="AIO5" s="54"/>
      <c r="AIP5" s="54"/>
      <c r="AIQ5" s="54"/>
      <c r="AIR5" s="54"/>
      <c r="AIS5" s="54"/>
      <c r="AIT5" s="54"/>
      <c r="AIU5" s="54"/>
      <c r="AIV5" s="54"/>
      <c r="AIW5" s="54"/>
      <c r="AIX5" s="54"/>
      <c r="AIY5" s="54"/>
      <c r="AIZ5" s="54"/>
      <c r="AJA5" s="54"/>
      <c r="AJB5" s="54"/>
      <c r="AJC5" s="54"/>
      <c r="AJD5" s="54"/>
      <c r="AJE5" s="54"/>
      <c r="AJF5" s="54"/>
      <c r="AJG5" s="54"/>
      <c r="AJH5" s="54"/>
      <c r="AJI5" s="54"/>
      <c r="AJJ5" s="54"/>
      <c r="AJK5" s="54"/>
      <c r="AJL5" s="54"/>
      <c r="AJM5" s="54"/>
      <c r="AJN5" s="54"/>
      <c r="AJO5" s="54"/>
      <c r="AJP5" s="54"/>
      <c r="AJQ5" s="54"/>
      <c r="AJR5" s="54"/>
      <c r="AJS5" s="54"/>
      <c r="AJT5" s="54"/>
      <c r="AJU5" s="54"/>
      <c r="AJV5" s="54"/>
      <c r="AJW5" s="54"/>
      <c r="AJX5" s="54"/>
      <c r="AJY5" s="54"/>
      <c r="AJZ5" s="54"/>
      <c r="AKA5" s="54"/>
      <c r="AKB5" s="54"/>
      <c r="AKC5" s="54"/>
      <c r="AKD5" s="54"/>
      <c r="AKE5" s="54"/>
      <c r="AKF5" s="54"/>
      <c r="AKG5" s="54"/>
      <c r="AKH5" s="54"/>
      <c r="AKI5" s="54"/>
      <c r="AKJ5" s="54"/>
      <c r="AKK5" s="54"/>
      <c r="AKL5" s="54"/>
      <c r="AKM5" s="54"/>
      <c r="AKN5" s="54"/>
      <c r="AKO5" s="54"/>
      <c r="AKP5" s="54"/>
      <c r="AKQ5" s="54"/>
      <c r="AKR5" s="54"/>
      <c r="AKS5" s="54"/>
      <c r="AKT5" s="54"/>
      <c r="AKU5" s="54"/>
      <c r="AKV5" s="54"/>
      <c r="AKW5" s="54"/>
      <c r="AKX5" s="54"/>
      <c r="AKY5" s="54"/>
      <c r="AKZ5" s="54"/>
      <c r="ALA5" s="54"/>
      <c r="ALB5" s="54"/>
      <c r="ALC5" s="54"/>
      <c r="ALD5" s="54"/>
      <c r="ALE5" s="54"/>
      <c r="ALF5" s="54"/>
      <c r="ALG5" s="54"/>
      <c r="ALH5" s="54"/>
      <c r="ALI5" s="54"/>
      <c r="ALJ5" s="54"/>
      <c r="ALK5" s="54"/>
      <c r="ALL5" s="54"/>
      <c r="ALM5" s="54"/>
      <c r="ALN5" s="54"/>
      <c r="ALO5" s="54"/>
      <c r="ALP5" s="54"/>
      <c r="ALQ5" s="54"/>
      <c r="ALR5" s="54"/>
      <c r="ALS5" s="54"/>
      <c r="ALT5" s="54"/>
      <c r="ALU5" s="54"/>
      <c r="ALV5" s="54"/>
      <c r="ALW5" s="54"/>
      <c r="ALX5" s="54"/>
      <c r="ALY5" s="54"/>
      <c r="ALZ5" s="54"/>
      <c r="AMA5" s="54"/>
      <c r="AMB5" s="54"/>
      <c r="AMC5" s="54"/>
      <c r="AMD5" s="54"/>
      <c r="AME5" s="54"/>
      <c r="AMF5" s="54"/>
      <c r="AMG5" s="54"/>
      <c r="AMH5" s="54"/>
      <c r="AMI5" s="54"/>
      <c r="AMJ5" s="54"/>
    </row>
    <row r="6" spans="1:1024" ht="18" customHeight="1" x14ac:dyDescent="0.3">
      <c r="A6" s="57" t="s">
        <v>10</v>
      </c>
      <c r="B6" s="57" t="s">
        <v>11</v>
      </c>
      <c r="C6" s="57" t="s">
        <v>12</v>
      </c>
      <c r="D6" s="56" t="s">
        <v>13</v>
      </c>
      <c r="E6" s="56" t="s">
        <v>14</v>
      </c>
      <c r="F6" s="56" t="s">
        <v>15</v>
      </c>
      <c r="G6" s="56">
        <v>7001994860</v>
      </c>
      <c r="H6" s="56" t="s">
        <v>16</v>
      </c>
      <c r="I6" s="58" t="s">
        <v>17</v>
      </c>
      <c r="J6" s="58">
        <f t="shared" ref="J6:J18" si="0">IF(I6="X","FAILED",I6*10)</f>
        <v>76.100000000000009</v>
      </c>
    </row>
    <row r="7" spans="1:1024" ht="18.600000000000001" customHeight="1" x14ac:dyDescent="0.3">
      <c r="A7" s="57" t="s">
        <v>18</v>
      </c>
      <c r="B7" s="57" t="s">
        <v>19</v>
      </c>
      <c r="C7" s="57" t="s">
        <v>20</v>
      </c>
      <c r="D7" s="56" t="s">
        <v>21</v>
      </c>
      <c r="E7" s="56" t="s">
        <v>14</v>
      </c>
      <c r="F7" s="56" t="s">
        <v>22</v>
      </c>
      <c r="G7" s="56">
        <v>7477364755</v>
      </c>
      <c r="H7" s="56" t="s">
        <v>16</v>
      </c>
      <c r="I7" s="58" t="s">
        <v>23</v>
      </c>
      <c r="J7" s="58">
        <f t="shared" si="0"/>
        <v>76.900000000000006</v>
      </c>
    </row>
    <row r="8" spans="1:1024" ht="18.600000000000001" customHeight="1" x14ac:dyDescent="0.3">
      <c r="A8" s="57" t="s">
        <v>24</v>
      </c>
      <c r="B8" s="57" t="s">
        <v>25</v>
      </c>
      <c r="C8" s="57" t="s">
        <v>26</v>
      </c>
      <c r="D8" s="56" t="s">
        <v>27</v>
      </c>
      <c r="E8" s="56" t="s">
        <v>14</v>
      </c>
      <c r="F8" s="56" t="s">
        <v>28</v>
      </c>
      <c r="G8" s="56">
        <v>8167749647</v>
      </c>
      <c r="H8" s="56" t="s">
        <v>29</v>
      </c>
      <c r="I8" s="58" t="s">
        <v>30</v>
      </c>
      <c r="J8" s="58">
        <f t="shared" si="0"/>
        <v>78.2</v>
      </c>
      <c r="L8" s="26" t="s">
        <v>31</v>
      </c>
      <c r="M8" s="26" t="s">
        <v>32</v>
      </c>
      <c r="N8" s="26" t="s">
        <v>33</v>
      </c>
      <c r="O8" s="26" t="s">
        <v>34</v>
      </c>
      <c r="P8" s="26" t="s">
        <v>35</v>
      </c>
      <c r="Q8" s="26" t="s">
        <v>36</v>
      </c>
      <c r="R8" s="26" t="s">
        <v>37</v>
      </c>
    </row>
    <row r="9" spans="1:1024" ht="18.600000000000001" customHeight="1" x14ac:dyDescent="0.3">
      <c r="A9" s="57" t="s">
        <v>38</v>
      </c>
      <c r="B9" s="57" t="s">
        <v>39</v>
      </c>
      <c r="C9" s="57" t="s">
        <v>40</v>
      </c>
      <c r="D9" s="56" t="s">
        <v>41</v>
      </c>
      <c r="E9" s="56" t="s">
        <v>14</v>
      </c>
      <c r="F9" s="56" t="s">
        <v>22</v>
      </c>
      <c r="G9" s="56">
        <v>6295695053</v>
      </c>
      <c r="H9" s="56" t="s">
        <v>16</v>
      </c>
      <c r="I9" s="58" t="s">
        <v>42</v>
      </c>
      <c r="J9" s="58">
        <f t="shared" si="0"/>
        <v>78.7</v>
      </c>
      <c r="L9" s="26" t="s">
        <v>43</v>
      </c>
      <c r="M9" s="26">
        <v>0</v>
      </c>
      <c r="N9" s="26">
        <v>5</v>
      </c>
      <c r="O9" s="26">
        <v>8</v>
      </c>
      <c r="P9" s="26">
        <v>0</v>
      </c>
      <c r="Q9" s="26">
        <v>0</v>
      </c>
      <c r="R9" s="26">
        <f>SUM(M9:Q9)</f>
        <v>13</v>
      </c>
    </row>
    <row r="10" spans="1:1024" ht="21" customHeight="1" x14ac:dyDescent="0.3">
      <c r="A10" s="57" t="s">
        <v>44</v>
      </c>
      <c r="B10" s="57" t="s">
        <v>45</v>
      </c>
      <c r="C10" s="57" t="s">
        <v>46</v>
      </c>
      <c r="D10" s="56" t="s">
        <v>47</v>
      </c>
      <c r="E10" s="56" t="s">
        <v>14</v>
      </c>
      <c r="F10" s="56" t="s">
        <v>22</v>
      </c>
      <c r="G10" s="56">
        <v>6297977701</v>
      </c>
      <c r="H10" s="56" t="s">
        <v>16</v>
      </c>
      <c r="I10" s="58" t="s">
        <v>48</v>
      </c>
      <c r="J10" s="58">
        <f t="shared" si="0"/>
        <v>78.899999999999991</v>
      </c>
    </row>
    <row r="11" spans="1:1024" ht="24" customHeight="1" x14ac:dyDescent="0.3">
      <c r="A11" s="57" t="s">
        <v>49</v>
      </c>
      <c r="B11" s="57" t="s">
        <v>50</v>
      </c>
      <c r="C11" s="57" t="s">
        <v>51</v>
      </c>
      <c r="D11" s="56" t="s">
        <v>52</v>
      </c>
      <c r="E11" s="56" t="s">
        <v>14</v>
      </c>
      <c r="F11" s="56" t="s">
        <v>22</v>
      </c>
      <c r="G11" s="56">
        <v>8967318059</v>
      </c>
      <c r="H11" s="56" t="s">
        <v>16</v>
      </c>
      <c r="I11" s="58" t="s">
        <v>53</v>
      </c>
      <c r="J11" s="58">
        <f t="shared" si="0"/>
        <v>79</v>
      </c>
    </row>
    <row r="12" spans="1:1024" ht="20.399999999999999" customHeight="1" x14ac:dyDescent="0.3">
      <c r="A12" s="57" t="s">
        <v>54</v>
      </c>
      <c r="B12" s="57" t="s">
        <v>55</v>
      </c>
      <c r="C12" s="57" t="s">
        <v>56</v>
      </c>
      <c r="D12" s="56" t="s">
        <v>57</v>
      </c>
      <c r="E12" s="56" t="s">
        <v>14</v>
      </c>
      <c r="F12" s="56" t="s">
        <v>22</v>
      </c>
      <c r="G12" s="56">
        <v>6296613656</v>
      </c>
      <c r="H12" s="56" t="s">
        <v>16</v>
      </c>
      <c r="I12" s="58" t="s">
        <v>58</v>
      </c>
      <c r="J12" s="58">
        <f t="shared" si="0"/>
        <v>79.2</v>
      </c>
    </row>
    <row r="13" spans="1:1024" ht="24.6" customHeight="1" x14ac:dyDescent="0.3">
      <c r="A13" s="57" t="s">
        <v>59</v>
      </c>
      <c r="B13" s="57" t="s">
        <v>60</v>
      </c>
      <c r="C13" s="57" t="s">
        <v>61</v>
      </c>
      <c r="D13" s="56" t="s">
        <v>62</v>
      </c>
      <c r="E13" s="56" t="s">
        <v>14</v>
      </c>
      <c r="F13" s="56" t="s">
        <v>22</v>
      </c>
      <c r="G13" s="56">
        <v>6295017398</v>
      </c>
      <c r="H13" s="56" t="s">
        <v>16</v>
      </c>
      <c r="I13" s="58" t="s">
        <v>63</v>
      </c>
      <c r="J13" s="58">
        <f t="shared" si="0"/>
        <v>79.5</v>
      </c>
    </row>
    <row r="14" spans="1:1024" ht="19.8" customHeight="1" x14ac:dyDescent="0.3">
      <c r="A14" s="57" t="s">
        <v>64</v>
      </c>
      <c r="B14" s="57" t="s">
        <v>65</v>
      </c>
      <c r="C14" s="57" t="s">
        <v>66</v>
      </c>
      <c r="D14" s="56" t="s">
        <v>67</v>
      </c>
      <c r="E14" s="56" t="s">
        <v>14</v>
      </c>
      <c r="F14" s="56" t="s">
        <v>22</v>
      </c>
      <c r="G14" s="56">
        <v>6297081368</v>
      </c>
      <c r="H14" s="56" t="s">
        <v>16</v>
      </c>
      <c r="I14" s="58" t="s">
        <v>68</v>
      </c>
      <c r="J14" s="58">
        <f t="shared" si="0"/>
        <v>81.099999999999994</v>
      </c>
    </row>
    <row r="15" spans="1:1024" ht="21.6" customHeight="1" x14ac:dyDescent="0.3">
      <c r="A15" s="57" t="s">
        <v>69</v>
      </c>
      <c r="B15" s="57" t="s">
        <v>70</v>
      </c>
      <c r="C15" s="57" t="s">
        <v>71</v>
      </c>
      <c r="D15" s="56" t="s">
        <v>72</v>
      </c>
      <c r="E15" s="56" t="s">
        <v>14</v>
      </c>
      <c r="F15" s="56" t="s">
        <v>15</v>
      </c>
      <c r="G15" s="56">
        <v>9547641640</v>
      </c>
      <c r="H15" s="56" t="s">
        <v>16</v>
      </c>
      <c r="I15" s="58" t="s">
        <v>73</v>
      </c>
      <c r="J15" s="58">
        <f t="shared" si="0"/>
        <v>81.5</v>
      </c>
    </row>
    <row r="16" spans="1:1024" ht="21.6" customHeight="1" x14ac:dyDescent="0.3">
      <c r="A16" s="57" t="s">
        <v>74</v>
      </c>
      <c r="B16" s="57" t="s">
        <v>75</v>
      </c>
      <c r="C16" s="57" t="s">
        <v>76</v>
      </c>
      <c r="D16" s="56" t="s">
        <v>77</v>
      </c>
      <c r="E16" s="56" t="s">
        <v>14</v>
      </c>
      <c r="F16" s="56" t="s">
        <v>22</v>
      </c>
      <c r="G16" s="56">
        <v>9635448422</v>
      </c>
      <c r="H16" s="56" t="s">
        <v>16</v>
      </c>
      <c r="I16" s="58" t="s">
        <v>78</v>
      </c>
      <c r="J16" s="58">
        <f t="shared" si="0"/>
        <v>84.600000000000009</v>
      </c>
    </row>
    <row r="17" spans="1:10" ht="18" customHeight="1" x14ac:dyDescent="0.3">
      <c r="A17" s="57" t="s">
        <v>79</v>
      </c>
      <c r="B17" s="57" t="s">
        <v>80</v>
      </c>
      <c r="C17" s="57" t="s">
        <v>81</v>
      </c>
      <c r="D17" s="56" t="s">
        <v>82</v>
      </c>
      <c r="E17" s="56" t="s">
        <v>14</v>
      </c>
      <c r="F17" s="56" t="s">
        <v>22</v>
      </c>
      <c r="G17" s="56">
        <v>6296720045</v>
      </c>
      <c r="H17" s="56" t="s">
        <v>16</v>
      </c>
      <c r="I17" s="58" t="s">
        <v>83</v>
      </c>
      <c r="J17" s="58">
        <f t="shared" si="0"/>
        <v>86.899999999999991</v>
      </c>
    </row>
    <row r="18" spans="1:10" ht="25.2" customHeight="1" x14ac:dyDescent="0.3">
      <c r="A18" s="57" t="s">
        <v>84</v>
      </c>
      <c r="B18" s="57" t="s">
        <v>85</v>
      </c>
      <c r="C18" s="57" t="s">
        <v>86</v>
      </c>
      <c r="D18" s="56" t="s">
        <v>87</v>
      </c>
      <c r="E18" s="56" t="s">
        <v>14</v>
      </c>
      <c r="F18" s="56" t="s">
        <v>88</v>
      </c>
      <c r="G18" s="56">
        <v>6295607254</v>
      </c>
      <c r="H18" s="56" t="s">
        <v>16</v>
      </c>
      <c r="I18" s="58" t="s">
        <v>89</v>
      </c>
      <c r="J18" s="58">
        <f t="shared" si="0"/>
        <v>88.9</v>
      </c>
    </row>
    <row r="19" spans="1:10" s="11" customFormat="1" ht="49.5" customHeight="1" x14ac:dyDescent="0.3">
      <c r="A19" s="7"/>
      <c r="B19" s="7"/>
      <c r="C19" s="7"/>
      <c r="D19" s="8"/>
      <c r="E19" s="8"/>
      <c r="F19" s="8"/>
      <c r="G19" s="8"/>
      <c r="H19" s="9"/>
      <c r="I19" s="10"/>
      <c r="J19" s="10"/>
    </row>
    <row r="20" spans="1:10" ht="49.5" customHeight="1" x14ac:dyDescent="0.3">
      <c r="A20" s="3"/>
      <c r="B20" s="3"/>
      <c r="C20" s="3"/>
      <c r="D20" s="4"/>
      <c r="E20" s="4"/>
      <c r="F20" s="4"/>
      <c r="G20" s="4"/>
      <c r="H20" s="5"/>
      <c r="I20" s="6"/>
      <c r="J20" s="6"/>
    </row>
    <row r="21" spans="1:10" s="11" customFormat="1" ht="49.5" customHeight="1" x14ac:dyDescent="0.3">
      <c r="A21" s="7"/>
      <c r="B21" s="7"/>
      <c r="C21" s="7"/>
      <c r="D21" s="8"/>
      <c r="E21" s="8"/>
      <c r="F21" s="8"/>
      <c r="G21" s="8"/>
      <c r="H21" s="9"/>
      <c r="I21" s="10"/>
      <c r="J21" s="10"/>
    </row>
    <row r="22" spans="1:10" s="11" customFormat="1" ht="49.5" customHeight="1" x14ac:dyDescent="0.3">
      <c r="A22" s="7"/>
      <c r="B22" s="7"/>
      <c r="C22" s="7"/>
      <c r="D22" s="8"/>
      <c r="E22" s="8"/>
      <c r="F22" s="8"/>
      <c r="G22" s="8"/>
      <c r="H22" s="9"/>
      <c r="I22" s="10"/>
      <c r="J22" s="10"/>
    </row>
  </sheetData>
  <mergeCells count="3">
    <mergeCell ref="A1:J2"/>
    <mergeCell ref="A3:K3"/>
    <mergeCell ref="A4:K4"/>
  </mergeCells>
  <pageMargins left="0.7" right="0.7" top="0.75" bottom="0.75" header="0.3" footer="0.3"/>
  <pageSetup fitToHeight="0" orientation="landscape" horizontalDpi="300" verticalDpi="300"/>
  <headerFooter>
    <oddHeader>&amp;CBSC PROGRAM APPLIED LIST
 [ UNDER C.B.C.S ] &amp;R Page &amp;P / &amp;N
Jun 07, 2023 09:15:44 pm</oddHeader>
    <oddFooter>&amp;LThe above is the list of BSC PROGRAM candidates who have submitted the examination forms .&amp;R&amp;USignature of Principal/TIC with seal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50"/>
  <sheetViews>
    <sheetView zoomScaleNormal="100" workbookViewId="0">
      <selection activeCell="V7" sqref="V7"/>
    </sheetView>
  </sheetViews>
  <sheetFormatPr defaultColWidth="11.5546875" defaultRowHeight="14.4" x14ac:dyDescent="0.3"/>
  <cols>
    <col min="6" max="9" width="11.5546875" hidden="1"/>
    <col min="11" max="11" width="11.5546875" hidden="1"/>
    <col min="15" max="15" width="15.109375" customWidth="1"/>
    <col min="16" max="16" width="12.88671875" customWidth="1"/>
    <col min="17" max="17" width="13" customWidth="1"/>
    <col min="18" max="18" width="13.44140625" customWidth="1"/>
    <col min="19" max="19" width="13.33203125" customWidth="1"/>
  </cols>
  <sheetData>
    <row r="1" spans="1:20" x14ac:dyDescent="0.3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  <c r="N1" s="19" t="s">
        <v>31</v>
      </c>
      <c r="O1" s="19" t="s">
        <v>32</v>
      </c>
      <c r="P1" s="19" t="s">
        <v>33</v>
      </c>
      <c r="Q1" s="19" t="s">
        <v>34</v>
      </c>
      <c r="R1" s="19" t="s">
        <v>35</v>
      </c>
      <c r="S1" s="19" t="s">
        <v>36</v>
      </c>
      <c r="T1" s="19" t="s">
        <v>37</v>
      </c>
    </row>
    <row r="2" spans="1:20" ht="28.8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  <c r="N2" s="19" t="s">
        <v>43</v>
      </c>
      <c r="O2" s="19">
        <f>COUNTIFS(L1:L495, "&gt;=9.01", L1:L495, "&lt;=10")</f>
        <v>1</v>
      </c>
      <c r="P2" s="19">
        <f>COUNTIFS(L1:L495, "&gt;=8.01", L1:L495, "&lt;=9")</f>
        <v>30</v>
      </c>
      <c r="Q2" s="19">
        <f>COUNTIFS(L1:L495, "&gt;=7.01", L1:L495, "&lt;=8")</f>
        <v>14</v>
      </c>
      <c r="R2" s="19">
        <f>COUNTIFS(L1:L495, "&gt;=6.01", L1:L495, "&lt;=7")</f>
        <v>0</v>
      </c>
      <c r="S2" s="19">
        <f>COUNTIFS(L1:L495, "&gt;=5.01", L1:L495, "&lt;=6")</f>
        <v>0</v>
      </c>
      <c r="T2" s="19">
        <f>SUM(O2:S2)</f>
        <v>45</v>
      </c>
    </row>
    <row r="3" spans="1:20" ht="21" x14ac:dyDescent="0.4">
      <c r="A3" s="45" t="s">
        <v>988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20" ht="18" x14ac:dyDescent="0.35">
      <c r="A4" s="47" t="s">
        <v>994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20" s="63" customFormat="1" ht="28.8" x14ac:dyDescent="0.3">
      <c r="A5" s="59" t="s">
        <v>0</v>
      </c>
      <c r="B5" s="59" t="s">
        <v>1</v>
      </c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/>
      <c r="J5" s="59" t="s">
        <v>272</v>
      </c>
      <c r="K5" s="63" t="s">
        <v>8</v>
      </c>
      <c r="L5" s="19" t="s">
        <v>8</v>
      </c>
      <c r="M5" s="19" t="s">
        <v>91</v>
      </c>
    </row>
    <row r="6" spans="1:20" s="2" customFormat="1" ht="49.5" customHeight="1" x14ac:dyDescent="0.3">
      <c r="A6" s="17" t="s">
        <v>654</v>
      </c>
      <c r="B6" s="17" t="s">
        <v>655</v>
      </c>
      <c r="C6" s="17" t="s">
        <v>656</v>
      </c>
      <c r="D6" s="61" t="s">
        <v>657</v>
      </c>
      <c r="E6" s="61" t="s">
        <v>113</v>
      </c>
      <c r="F6" s="61" t="s">
        <v>658</v>
      </c>
      <c r="G6" s="61">
        <v>7679854674</v>
      </c>
      <c r="H6" s="61" t="s">
        <v>103</v>
      </c>
      <c r="I6" s="58" t="str">
        <f t="shared" ref="I6:I50" si="0">LEFT(F6,12)</f>
        <v>CC-13   BHIS</v>
      </c>
      <c r="J6" s="62" t="str">
        <f t="shared" ref="J6:J50" si="1">RIGHT(I6,3)</f>
        <v>HIS</v>
      </c>
      <c r="K6" s="62"/>
      <c r="L6" s="58">
        <v>7.51</v>
      </c>
      <c r="M6" s="58">
        <f t="shared" ref="M6:M50" si="2">L6*10</f>
        <v>75.099999999999994</v>
      </c>
    </row>
    <row r="7" spans="1:20" s="2" customFormat="1" ht="49.5" customHeight="1" x14ac:dyDescent="0.3">
      <c r="A7" s="17" t="s">
        <v>659</v>
      </c>
      <c r="B7" s="17" t="s">
        <v>660</v>
      </c>
      <c r="C7" s="17" t="s">
        <v>212</v>
      </c>
      <c r="D7" s="61" t="s">
        <v>661</v>
      </c>
      <c r="E7" s="61" t="s">
        <v>14</v>
      </c>
      <c r="F7" s="61" t="s">
        <v>662</v>
      </c>
      <c r="G7" s="61">
        <v>6295419716</v>
      </c>
      <c r="H7" s="61" t="s">
        <v>103</v>
      </c>
      <c r="I7" s="58" t="str">
        <f t="shared" si="0"/>
        <v>CC-13   BHIS</v>
      </c>
      <c r="J7" s="62" t="str">
        <f t="shared" si="1"/>
        <v>HIS</v>
      </c>
      <c r="K7" s="62"/>
      <c r="L7" s="58">
        <v>7.73</v>
      </c>
      <c r="M7" s="58">
        <f t="shared" si="2"/>
        <v>77.300000000000011</v>
      </c>
    </row>
    <row r="8" spans="1:20" s="2" customFormat="1" ht="49.5" customHeight="1" x14ac:dyDescent="0.3">
      <c r="A8" s="17" t="s">
        <v>663</v>
      </c>
      <c r="B8" s="17" t="s">
        <v>664</v>
      </c>
      <c r="C8" s="17" t="s">
        <v>665</v>
      </c>
      <c r="D8" s="61" t="s">
        <v>666</v>
      </c>
      <c r="E8" s="61" t="s">
        <v>14</v>
      </c>
      <c r="F8" s="61" t="s">
        <v>662</v>
      </c>
      <c r="G8" s="61">
        <v>8709801476</v>
      </c>
      <c r="H8" s="61" t="s">
        <v>103</v>
      </c>
      <c r="I8" s="58" t="str">
        <f t="shared" si="0"/>
        <v>CC-13   BHIS</v>
      </c>
      <c r="J8" s="62" t="str">
        <f t="shared" si="1"/>
        <v>HIS</v>
      </c>
      <c r="K8" s="62"/>
      <c r="L8" s="58">
        <v>7.77</v>
      </c>
      <c r="M8" s="58">
        <f t="shared" si="2"/>
        <v>77.699999999999989</v>
      </c>
    </row>
    <row r="9" spans="1:20" s="2" customFormat="1" ht="49.5" customHeight="1" x14ac:dyDescent="0.3">
      <c r="A9" s="17" t="s">
        <v>667</v>
      </c>
      <c r="B9" s="17" t="s">
        <v>668</v>
      </c>
      <c r="C9" s="17" t="s">
        <v>669</v>
      </c>
      <c r="D9" s="61" t="s">
        <v>670</v>
      </c>
      <c r="E9" s="61" t="s">
        <v>113</v>
      </c>
      <c r="F9" s="61" t="s">
        <v>658</v>
      </c>
      <c r="G9" s="61">
        <v>7029138067</v>
      </c>
      <c r="H9" s="61" t="s">
        <v>103</v>
      </c>
      <c r="I9" s="58" t="str">
        <f t="shared" si="0"/>
        <v>CC-13   BHIS</v>
      </c>
      <c r="J9" s="62" t="str">
        <f t="shared" si="1"/>
        <v>HIS</v>
      </c>
      <c r="K9" s="62"/>
      <c r="L9" s="58">
        <v>7.8</v>
      </c>
      <c r="M9" s="58">
        <f t="shared" si="2"/>
        <v>78</v>
      </c>
    </row>
    <row r="10" spans="1:20" s="2" customFormat="1" ht="49.5" customHeight="1" x14ac:dyDescent="0.3">
      <c r="A10" s="17" t="s">
        <v>671</v>
      </c>
      <c r="B10" s="17" t="s">
        <v>672</v>
      </c>
      <c r="C10" s="17" t="s">
        <v>673</v>
      </c>
      <c r="D10" s="61" t="s">
        <v>674</v>
      </c>
      <c r="E10" s="61" t="s">
        <v>113</v>
      </c>
      <c r="F10" s="61" t="s">
        <v>662</v>
      </c>
      <c r="G10" s="61">
        <v>9749242292</v>
      </c>
      <c r="H10" s="61" t="s">
        <v>103</v>
      </c>
      <c r="I10" s="58" t="str">
        <f t="shared" si="0"/>
        <v>CC-13   BHIS</v>
      </c>
      <c r="J10" s="62" t="str">
        <f t="shared" si="1"/>
        <v>HIS</v>
      </c>
      <c r="K10" s="62"/>
      <c r="L10" s="58">
        <v>7.82</v>
      </c>
      <c r="M10" s="58">
        <f t="shared" si="2"/>
        <v>78.2</v>
      </c>
    </row>
    <row r="11" spans="1:20" s="2" customFormat="1" ht="49.5" customHeight="1" x14ac:dyDescent="0.3">
      <c r="A11" s="17" t="s">
        <v>675</v>
      </c>
      <c r="B11" s="17" t="s">
        <v>676</v>
      </c>
      <c r="C11" s="17" t="s">
        <v>677</v>
      </c>
      <c r="D11" s="61" t="s">
        <v>678</v>
      </c>
      <c r="E11" s="61" t="s">
        <v>113</v>
      </c>
      <c r="F11" s="61" t="s">
        <v>662</v>
      </c>
      <c r="G11" s="61">
        <v>9983848389</v>
      </c>
      <c r="H11" s="61" t="s">
        <v>103</v>
      </c>
      <c r="I11" s="58" t="str">
        <f t="shared" si="0"/>
        <v>CC-13   BHIS</v>
      </c>
      <c r="J11" s="62" t="str">
        <f t="shared" si="1"/>
        <v>HIS</v>
      </c>
      <c r="K11" s="62"/>
      <c r="L11" s="58">
        <v>7.83</v>
      </c>
      <c r="M11" s="58">
        <f t="shared" si="2"/>
        <v>78.3</v>
      </c>
    </row>
    <row r="12" spans="1:20" s="2" customFormat="1" ht="49.5" customHeight="1" x14ac:dyDescent="0.3">
      <c r="A12" s="17" t="s">
        <v>679</v>
      </c>
      <c r="B12" s="17" t="s">
        <v>680</v>
      </c>
      <c r="C12" s="17" t="s">
        <v>681</v>
      </c>
      <c r="D12" s="61" t="s">
        <v>682</v>
      </c>
      <c r="E12" s="61" t="s">
        <v>14</v>
      </c>
      <c r="F12" s="61" t="s">
        <v>662</v>
      </c>
      <c r="G12" s="61">
        <v>9382669976</v>
      </c>
      <c r="H12" s="61" t="s">
        <v>103</v>
      </c>
      <c r="I12" s="58" t="str">
        <f t="shared" si="0"/>
        <v>CC-13   BHIS</v>
      </c>
      <c r="J12" s="62" t="str">
        <f t="shared" si="1"/>
        <v>HIS</v>
      </c>
      <c r="K12" s="62"/>
      <c r="L12" s="58">
        <v>7.85</v>
      </c>
      <c r="M12" s="58">
        <f t="shared" si="2"/>
        <v>78.5</v>
      </c>
    </row>
    <row r="13" spans="1:20" s="2" customFormat="1" ht="49.5" customHeight="1" x14ac:dyDescent="0.3">
      <c r="A13" s="17" t="s">
        <v>683</v>
      </c>
      <c r="B13" s="17" t="s">
        <v>684</v>
      </c>
      <c r="C13" s="17" t="s">
        <v>685</v>
      </c>
      <c r="D13" s="61" t="s">
        <v>686</v>
      </c>
      <c r="E13" s="61" t="s">
        <v>14</v>
      </c>
      <c r="F13" s="61" t="s">
        <v>662</v>
      </c>
      <c r="G13" s="61">
        <v>8509853417</v>
      </c>
      <c r="H13" s="61" t="s">
        <v>103</v>
      </c>
      <c r="I13" s="58" t="str">
        <f t="shared" si="0"/>
        <v>CC-13   BHIS</v>
      </c>
      <c r="J13" s="62" t="str">
        <f t="shared" si="1"/>
        <v>HIS</v>
      </c>
      <c r="K13" s="62"/>
      <c r="L13" s="58">
        <v>7.85</v>
      </c>
      <c r="M13" s="58">
        <f t="shared" si="2"/>
        <v>78.5</v>
      </c>
    </row>
    <row r="14" spans="1:20" s="2" customFormat="1" ht="49.5" customHeight="1" x14ac:dyDescent="0.3">
      <c r="A14" s="17" t="s">
        <v>687</v>
      </c>
      <c r="B14" s="17" t="s">
        <v>688</v>
      </c>
      <c r="C14" s="17" t="s">
        <v>216</v>
      </c>
      <c r="D14" s="61" t="s">
        <v>689</v>
      </c>
      <c r="E14" s="61" t="s">
        <v>14</v>
      </c>
      <c r="F14" s="61" t="s">
        <v>662</v>
      </c>
      <c r="G14" s="61">
        <v>9641494951</v>
      </c>
      <c r="H14" s="61" t="s">
        <v>103</v>
      </c>
      <c r="I14" s="58" t="str">
        <f t="shared" si="0"/>
        <v>CC-13   BHIS</v>
      </c>
      <c r="J14" s="62" t="str">
        <f t="shared" si="1"/>
        <v>HIS</v>
      </c>
      <c r="K14" s="62"/>
      <c r="L14" s="58">
        <v>7.85</v>
      </c>
      <c r="M14" s="58">
        <f t="shared" si="2"/>
        <v>78.5</v>
      </c>
    </row>
    <row r="15" spans="1:20" s="2" customFormat="1" ht="49.5" customHeight="1" x14ac:dyDescent="0.3">
      <c r="A15" s="17" t="s">
        <v>690</v>
      </c>
      <c r="B15" s="17" t="s">
        <v>691</v>
      </c>
      <c r="C15" s="17" t="s">
        <v>76</v>
      </c>
      <c r="D15" s="61" t="s">
        <v>692</v>
      </c>
      <c r="E15" s="61" t="s">
        <v>113</v>
      </c>
      <c r="F15" s="61" t="s">
        <v>658</v>
      </c>
      <c r="G15" s="61">
        <v>9732332298</v>
      </c>
      <c r="H15" s="61" t="s">
        <v>103</v>
      </c>
      <c r="I15" s="58" t="str">
        <f t="shared" si="0"/>
        <v>CC-13   BHIS</v>
      </c>
      <c r="J15" s="62" t="str">
        <f t="shared" si="1"/>
        <v>HIS</v>
      </c>
      <c r="K15" s="62"/>
      <c r="L15" s="58">
        <v>7.9</v>
      </c>
      <c r="M15" s="58">
        <f t="shared" si="2"/>
        <v>79</v>
      </c>
    </row>
    <row r="16" spans="1:20" s="2" customFormat="1" ht="49.5" customHeight="1" x14ac:dyDescent="0.3">
      <c r="A16" s="17" t="s">
        <v>693</v>
      </c>
      <c r="B16" s="17" t="s">
        <v>694</v>
      </c>
      <c r="C16" s="17" t="s">
        <v>695</v>
      </c>
      <c r="D16" s="61" t="s">
        <v>696</v>
      </c>
      <c r="E16" s="61" t="s">
        <v>14</v>
      </c>
      <c r="F16" s="61" t="s">
        <v>662</v>
      </c>
      <c r="G16" s="61">
        <v>9749668122</v>
      </c>
      <c r="H16" s="61" t="s">
        <v>103</v>
      </c>
      <c r="I16" s="58" t="str">
        <f t="shared" si="0"/>
        <v>CC-13   BHIS</v>
      </c>
      <c r="J16" s="62" t="str">
        <f t="shared" si="1"/>
        <v>HIS</v>
      </c>
      <c r="K16" s="62"/>
      <c r="L16" s="58">
        <v>7.92</v>
      </c>
      <c r="M16" s="58">
        <f t="shared" si="2"/>
        <v>79.2</v>
      </c>
    </row>
    <row r="17" spans="1:13" s="2" customFormat="1" ht="49.5" customHeight="1" x14ac:dyDescent="0.3">
      <c r="A17" s="17" t="s">
        <v>697</v>
      </c>
      <c r="B17" s="17" t="s">
        <v>698</v>
      </c>
      <c r="C17" s="17" t="s">
        <v>699</v>
      </c>
      <c r="D17" s="61" t="s">
        <v>700</v>
      </c>
      <c r="E17" s="61" t="s">
        <v>14</v>
      </c>
      <c r="F17" s="61" t="s">
        <v>662</v>
      </c>
      <c r="G17" s="61">
        <v>9382151436</v>
      </c>
      <c r="H17" s="61" t="s">
        <v>103</v>
      </c>
      <c r="I17" s="58" t="str">
        <f t="shared" si="0"/>
        <v>CC-13   BHIS</v>
      </c>
      <c r="J17" s="62" t="str">
        <f t="shared" si="1"/>
        <v>HIS</v>
      </c>
      <c r="K17" s="62"/>
      <c r="L17" s="58">
        <v>7.94</v>
      </c>
      <c r="M17" s="58">
        <f t="shared" si="2"/>
        <v>79.400000000000006</v>
      </c>
    </row>
    <row r="18" spans="1:13" s="2" customFormat="1" ht="49.5" customHeight="1" x14ac:dyDescent="0.3">
      <c r="A18" s="17" t="s">
        <v>701</v>
      </c>
      <c r="B18" s="17" t="s">
        <v>702</v>
      </c>
      <c r="C18" s="17" t="s">
        <v>703</v>
      </c>
      <c r="D18" s="61" t="s">
        <v>704</v>
      </c>
      <c r="E18" s="61" t="s">
        <v>14</v>
      </c>
      <c r="F18" s="61" t="s">
        <v>658</v>
      </c>
      <c r="G18" s="61">
        <v>9064154095</v>
      </c>
      <c r="H18" s="61" t="s">
        <v>103</v>
      </c>
      <c r="I18" s="58" t="str">
        <f t="shared" si="0"/>
        <v>CC-13   BHIS</v>
      </c>
      <c r="J18" s="62" t="str">
        <f t="shared" si="1"/>
        <v>HIS</v>
      </c>
      <c r="K18" s="62"/>
      <c r="L18" s="58">
        <v>7.97</v>
      </c>
      <c r="M18" s="58">
        <f t="shared" si="2"/>
        <v>79.7</v>
      </c>
    </row>
    <row r="19" spans="1:13" s="2" customFormat="1" ht="49.5" customHeight="1" x14ac:dyDescent="0.3">
      <c r="A19" s="17" t="s">
        <v>705</v>
      </c>
      <c r="B19" s="17" t="s">
        <v>706</v>
      </c>
      <c r="C19" s="17" t="s">
        <v>707</v>
      </c>
      <c r="D19" s="61" t="s">
        <v>708</v>
      </c>
      <c r="E19" s="61" t="s">
        <v>113</v>
      </c>
      <c r="F19" s="61" t="s">
        <v>658</v>
      </c>
      <c r="G19" s="61">
        <v>9883388153</v>
      </c>
      <c r="H19" s="61" t="s">
        <v>103</v>
      </c>
      <c r="I19" s="58" t="str">
        <f t="shared" si="0"/>
        <v>CC-13   BHIS</v>
      </c>
      <c r="J19" s="62" t="str">
        <f t="shared" si="1"/>
        <v>HIS</v>
      </c>
      <c r="K19" s="62"/>
      <c r="L19" s="58">
        <v>7.97</v>
      </c>
      <c r="M19" s="58">
        <f t="shared" si="2"/>
        <v>79.7</v>
      </c>
    </row>
    <row r="20" spans="1:13" s="2" customFormat="1" ht="49.5" customHeight="1" x14ac:dyDescent="0.3">
      <c r="A20" s="17" t="s">
        <v>709</v>
      </c>
      <c r="B20" s="17" t="s">
        <v>710</v>
      </c>
      <c r="C20" s="17" t="s">
        <v>711</v>
      </c>
      <c r="D20" s="61" t="s">
        <v>712</v>
      </c>
      <c r="E20" s="61" t="s">
        <v>113</v>
      </c>
      <c r="F20" s="61" t="s">
        <v>658</v>
      </c>
      <c r="G20" s="61">
        <v>8159943324</v>
      </c>
      <c r="H20" s="61" t="s">
        <v>103</v>
      </c>
      <c r="I20" s="58" t="str">
        <f t="shared" si="0"/>
        <v>CC-13   BHIS</v>
      </c>
      <c r="J20" s="62" t="str">
        <f t="shared" si="1"/>
        <v>HIS</v>
      </c>
      <c r="K20" s="62"/>
      <c r="L20" s="58">
        <v>8.0299999999999994</v>
      </c>
      <c r="M20" s="58">
        <f t="shared" si="2"/>
        <v>80.3</v>
      </c>
    </row>
    <row r="21" spans="1:13" s="2" customFormat="1" ht="49.5" customHeight="1" x14ac:dyDescent="0.3">
      <c r="A21" s="17" t="s">
        <v>713</v>
      </c>
      <c r="B21" s="17" t="s">
        <v>714</v>
      </c>
      <c r="C21" s="17" t="s">
        <v>715</v>
      </c>
      <c r="D21" s="61" t="s">
        <v>716</v>
      </c>
      <c r="E21" s="61" t="s">
        <v>14</v>
      </c>
      <c r="F21" s="61" t="s">
        <v>662</v>
      </c>
      <c r="G21" s="61">
        <v>8967206856</v>
      </c>
      <c r="H21" s="61" t="s">
        <v>103</v>
      </c>
      <c r="I21" s="58" t="str">
        <f t="shared" si="0"/>
        <v>CC-13   BHIS</v>
      </c>
      <c r="J21" s="62" t="str">
        <f t="shared" si="1"/>
        <v>HIS</v>
      </c>
      <c r="K21" s="62"/>
      <c r="L21" s="58">
        <v>8.08</v>
      </c>
      <c r="M21" s="58">
        <f t="shared" si="2"/>
        <v>80.8</v>
      </c>
    </row>
    <row r="22" spans="1:13" s="2" customFormat="1" ht="49.5" customHeight="1" x14ac:dyDescent="0.3">
      <c r="A22" s="17" t="s">
        <v>717</v>
      </c>
      <c r="B22" s="17" t="s">
        <v>718</v>
      </c>
      <c r="C22" s="17" t="s">
        <v>719</v>
      </c>
      <c r="D22" s="61" t="s">
        <v>720</v>
      </c>
      <c r="E22" s="61" t="s">
        <v>14</v>
      </c>
      <c r="F22" s="61" t="s">
        <v>658</v>
      </c>
      <c r="G22" s="61">
        <v>6295395037</v>
      </c>
      <c r="H22" s="61" t="s">
        <v>103</v>
      </c>
      <c r="I22" s="58" t="str">
        <f t="shared" si="0"/>
        <v>CC-13   BHIS</v>
      </c>
      <c r="J22" s="62" t="str">
        <f t="shared" si="1"/>
        <v>HIS</v>
      </c>
      <c r="K22" s="62"/>
      <c r="L22" s="58">
        <v>8.11</v>
      </c>
      <c r="M22" s="58">
        <f t="shared" si="2"/>
        <v>81.099999999999994</v>
      </c>
    </row>
    <row r="23" spans="1:13" s="2" customFormat="1" ht="49.5" customHeight="1" x14ac:dyDescent="0.3">
      <c r="A23" s="17" t="s">
        <v>721</v>
      </c>
      <c r="B23" s="17" t="s">
        <v>722</v>
      </c>
      <c r="C23" s="17" t="s">
        <v>723</v>
      </c>
      <c r="D23" s="61" t="s">
        <v>724</v>
      </c>
      <c r="E23" s="61" t="s">
        <v>14</v>
      </c>
      <c r="F23" s="61" t="s">
        <v>725</v>
      </c>
      <c r="G23" s="61">
        <v>6295673326</v>
      </c>
      <c r="H23" s="61" t="s">
        <v>103</v>
      </c>
      <c r="I23" s="58" t="str">
        <f t="shared" si="0"/>
        <v>CC-13   BHIS</v>
      </c>
      <c r="J23" s="62" t="str">
        <f t="shared" si="1"/>
        <v>HIS</v>
      </c>
      <c r="K23" s="62"/>
      <c r="L23" s="58">
        <v>8.14</v>
      </c>
      <c r="M23" s="58">
        <f t="shared" si="2"/>
        <v>81.400000000000006</v>
      </c>
    </row>
    <row r="24" spans="1:13" s="2" customFormat="1" ht="49.5" customHeight="1" x14ac:dyDescent="0.3">
      <c r="A24" s="17" t="s">
        <v>726</v>
      </c>
      <c r="B24" s="17" t="s">
        <v>727</v>
      </c>
      <c r="C24" s="17" t="s">
        <v>520</v>
      </c>
      <c r="D24" s="61" t="s">
        <v>728</v>
      </c>
      <c r="E24" s="61" t="s">
        <v>113</v>
      </c>
      <c r="F24" s="61" t="s">
        <v>658</v>
      </c>
      <c r="G24" s="61">
        <v>8389890179</v>
      </c>
      <c r="H24" s="61" t="s">
        <v>103</v>
      </c>
      <c r="I24" s="58" t="str">
        <f t="shared" si="0"/>
        <v>CC-13   BHIS</v>
      </c>
      <c r="J24" s="62" t="str">
        <f t="shared" si="1"/>
        <v>HIS</v>
      </c>
      <c r="K24" s="62"/>
      <c r="L24" s="58">
        <v>8.15</v>
      </c>
      <c r="M24" s="58">
        <f t="shared" si="2"/>
        <v>81.5</v>
      </c>
    </row>
    <row r="25" spans="1:13" s="2" customFormat="1" ht="49.5" customHeight="1" x14ac:dyDescent="0.3">
      <c r="A25" s="17" t="s">
        <v>729</v>
      </c>
      <c r="B25" s="17" t="s">
        <v>730</v>
      </c>
      <c r="C25" s="17" t="s">
        <v>731</v>
      </c>
      <c r="D25" s="61" t="s">
        <v>732</v>
      </c>
      <c r="E25" s="61" t="s">
        <v>113</v>
      </c>
      <c r="F25" s="61" t="s">
        <v>662</v>
      </c>
      <c r="G25" s="61">
        <v>9641553785</v>
      </c>
      <c r="H25" s="61" t="s">
        <v>103</v>
      </c>
      <c r="I25" s="58" t="str">
        <f t="shared" si="0"/>
        <v>CC-13   BHIS</v>
      </c>
      <c r="J25" s="62" t="str">
        <f t="shared" si="1"/>
        <v>HIS</v>
      </c>
      <c r="K25" s="62"/>
      <c r="L25" s="58">
        <v>8.15</v>
      </c>
      <c r="M25" s="58">
        <f t="shared" si="2"/>
        <v>81.5</v>
      </c>
    </row>
    <row r="26" spans="1:13" s="2" customFormat="1" ht="49.5" customHeight="1" x14ac:dyDescent="0.3">
      <c r="A26" s="17" t="s">
        <v>733</v>
      </c>
      <c r="B26" s="17" t="s">
        <v>734</v>
      </c>
      <c r="C26" s="17" t="s">
        <v>735</v>
      </c>
      <c r="D26" s="61" t="s">
        <v>494</v>
      </c>
      <c r="E26" s="61" t="s">
        <v>113</v>
      </c>
      <c r="F26" s="61" t="s">
        <v>662</v>
      </c>
      <c r="G26" s="61">
        <v>9883101380</v>
      </c>
      <c r="H26" s="61" t="s">
        <v>103</v>
      </c>
      <c r="I26" s="58" t="str">
        <f t="shared" si="0"/>
        <v>CC-13   BHIS</v>
      </c>
      <c r="J26" s="62" t="str">
        <f t="shared" si="1"/>
        <v>HIS</v>
      </c>
      <c r="K26" s="62"/>
      <c r="L26" s="58">
        <v>8.17</v>
      </c>
      <c r="M26" s="58">
        <f t="shared" si="2"/>
        <v>81.7</v>
      </c>
    </row>
    <row r="27" spans="1:13" s="2" customFormat="1" ht="49.5" customHeight="1" x14ac:dyDescent="0.3">
      <c r="A27" s="17" t="s">
        <v>736</v>
      </c>
      <c r="B27" s="17" t="s">
        <v>737</v>
      </c>
      <c r="C27" s="17" t="s">
        <v>480</v>
      </c>
      <c r="D27" s="61" t="s">
        <v>738</v>
      </c>
      <c r="E27" s="61" t="s">
        <v>14</v>
      </c>
      <c r="F27" s="61" t="s">
        <v>662</v>
      </c>
      <c r="G27" s="61">
        <v>8509710545</v>
      </c>
      <c r="H27" s="61" t="s">
        <v>103</v>
      </c>
      <c r="I27" s="58" t="str">
        <f t="shared" si="0"/>
        <v>CC-13   BHIS</v>
      </c>
      <c r="J27" s="62" t="str">
        <f t="shared" si="1"/>
        <v>HIS</v>
      </c>
      <c r="K27" s="62"/>
      <c r="L27" s="58">
        <v>8.2100000000000009</v>
      </c>
      <c r="M27" s="58">
        <f t="shared" si="2"/>
        <v>82.100000000000009</v>
      </c>
    </row>
    <row r="28" spans="1:13" s="2" customFormat="1" ht="49.5" customHeight="1" x14ac:dyDescent="0.3">
      <c r="A28" s="17" t="s">
        <v>739</v>
      </c>
      <c r="B28" s="17" t="s">
        <v>740</v>
      </c>
      <c r="C28" s="17" t="s">
        <v>741</v>
      </c>
      <c r="D28" s="61" t="s">
        <v>742</v>
      </c>
      <c r="E28" s="61" t="s">
        <v>14</v>
      </c>
      <c r="F28" s="61" t="s">
        <v>658</v>
      </c>
      <c r="G28" s="61">
        <v>9134164464</v>
      </c>
      <c r="H28" s="61" t="s">
        <v>103</v>
      </c>
      <c r="I28" s="58" t="str">
        <f t="shared" si="0"/>
        <v>CC-13   BHIS</v>
      </c>
      <c r="J28" s="62" t="str">
        <f t="shared" si="1"/>
        <v>HIS</v>
      </c>
      <c r="K28" s="62"/>
      <c r="L28" s="58">
        <v>8.23</v>
      </c>
      <c r="M28" s="58">
        <f t="shared" si="2"/>
        <v>82.300000000000011</v>
      </c>
    </row>
    <row r="29" spans="1:13" s="2" customFormat="1" ht="49.5" customHeight="1" x14ac:dyDescent="0.3">
      <c r="A29" s="17" t="s">
        <v>743</v>
      </c>
      <c r="B29" s="17" t="s">
        <v>744</v>
      </c>
      <c r="C29" s="17" t="s">
        <v>76</v>
      </c>
      <c r="D29" s="61" t="s">
        <v>745</v>
      </c>
      <c r="E29" s="61" t="s">
        <v>14</v>
      </c>
      <c r="F29" s="61" t="s">
        <v>662</v>
      </c>
      <c r="G29" s="61">
        <v>6296735209</v>
      </c>
      <c r="H29" s="61" t="s">
        <v>103</v>
      </c>
      <c r="I29" s="58" t="str">
        <f t="shared" si="0"/>
        <v>CC-13   BHIS</v>
      </c>
      <c r="J29" s="62" t="str">
        <f t="shared" si="1"/>
        <v>HIS</v>
      </c>
      <c r="K29" s="62"/>
      <c r="L29" s="58">
        <v>8.23</v>
      </c>
      <c r="M29" s="58">
        <f t="shared" si="2"/>
        <v>82.300000000000011</v>
      </c>
    </row>
    <row r="30" spans="1:13" s="2" customFormat="1" ht="49.5" customHeight="1" x14ac:dyDescent="0.3">
      <c r="A30" s="17" t="s">
        <v>746</v>
      </c>
      <c r="B30" s="17" t="s">
        <v>747</v>
      </c>
      <c r="C30" s="17" t="s">
        <v>484</v>
      </c>
      <c r="D30" s="61" t="s">
        <v>748</v>
      </c>
      <c r="E30" s="61" t="s">
        <v>113</v>
      </c>
      <c r="F30" s="61" t="s">
        <v>662</v>
      </c>
      <c r="G30" s="61">
        <v>6290055081</v>
      </c>
      <c r="H30" s="61" t="s">
        <v>103</v>
      </c>
      <c r="I30" s="58" t="str">
        <f t="shared" si="0"/>
        <v>CC-13   BHIS</v>
      </c>
      <c r="J30" s="62" t="str">
        <f t="shared" si="1"/>
        <v>HIS</v>
      </c>
      <c r="K30" s="62"/>
      <c r="L30" s="58">
        <v>8.27</v>
      </c>
      <c r="M30" s="58">
        <f t="shared" si="2"/>
        <v>82.699999999999989</v>
      </c>
    </row>
    <row r="31" spans="1:13" s="2" customFormat="1" ht="49.5" customHeight="1" x14ac:dyDescent="0.3">
      <c r="A31" s="17" t="s">
        <v>749</v>
      </c>
      <c r="B31" s="17" t="s">
        <v>750</v>
      </c>
      <c r="C31" s="17" t="s">
        <v>751</v>
      </c>
      <c r="D31" s="61" t="s">
        <v>752</v>
      </c>
      <c r="E31" s="61" t="s">
        <v>14</v>
      </c>
      <c r="F31" s="61" t="s">
        <v>658</v>
      </c>
      <c r="G31" s="61">
        <v>9832337301</v>
      </c>
      <c r="H31" s="61" t="s">
        <v>103</v>
      </c>
      <c r="I31" s="58" t="str">
        <f t="shared" si="0"/>
        <v>CC-13   BHIS</v>
      </c>
      <c r="J31" s="62" t="str">
        <f t="shared" si="1"/>
        <v>HIS</v>
      </c>
      <c r="K31" s="62"/>
      <c r="L31" s="58">
        <v>8.2799999999999994</v>
      </c>
      <c r="M31" s="58">
        <f t="shared" si="2"/>
        <v>82.8</v>
      </c>
    </row>
    <row r="32" spans="1:13" s="2" customFormat="1" ht="49.5" customHeight="1" x14ac:dyDescent="0.3">
      <c r="A32" s="17" t="s">
        <v>753</v>
      </c>
      <c r="B32" s="17" t="s">
        <v>754</v>
      </c>
      <c r="C32" s="17" t="s">
        <v>755</v>
      </c>
      <c r="D32" s="61" t="s">
        <v>756</v>
      </c>
      <c r="E32" s="61" t="s">
        <v>14</v>
      </c>
      <c r="F32" s="61" t="s">
        <v>662</v>
      </c>
      <c r="G32" s="61">
        <v>9002616658</v>
      </c>
      <c r="H32" s="61" t="s">
        <v>97</v>
      </c>
      <c r="I32" s="58" t="str">
        <f t="shared" si="0"/>
        <v>CC-13   BHIS</v>
      </c>
      <c r="J32" s="62" t="str">
        <f t="shared" si="1"/>
        <v>HIS</v>
      </c>
      <c r="K32" s="62"/>
      <c r="L32" s="58">
        <v>8.35</v>
      </c>
      <c r="M32" s="58">
        <f t="shared" si="2"/>
        <v>83.5</v>
      </c>
    </row>
    <row r="33" spans="1:13" s="2" customFormat="1" ht="49.5" customHeight="1" x14ac:dyDescent="0.3">
      <c r="A33" s="17" t="s">
        <v>757</v>
      </c>
      <c r="B33" s="17" t="s">
        <v>758</v>
      </c>
      <c r="C33" s="17" t="s">
        <v>759</v>
      </c>
      <c r="D33" s="61" t="s">
        <v>760</v>
      </c>
      <c r="E33" s="61" t="s">
        <v>14</v>
      </c>
      <c r="F33" s="61" t="s">
        <v>658</v>
      </c>
      <c r="G33" s="61">
        <v>7679782834</v>
      </c>
      <c r="H33" s="61" t="s">
        <v>103</v>
      </c>
      <c r="I33" s="58" t="str">
        <f t="shared" si="0"/>
        <v>CC-13   BHIS</v>
      </c>
      <c r="J33" s="62" t="str">
        <f t="shared" si="1"/>
        <v>HIS</v>
      </c>
      <c r="K33" s="62"/>
      <c r="L33" s="58">
        <v>8.3699999999999992</v>
      </c>
      <c r="M33" s="58">
        <f t="shared" si="2"/>
        <v>83.699999999999989</v>
      </c>
    </row>
    <row r="34" spans="1:13" s="2" customFormat="1" ht="49.5" customHeight="1" x14ac:dyDescent="0.3">
      <c r="A34" s="17" t="s">
        <v>761</v>
      </c>
      <c r="B34" s="17" t="s">
        <v>762</v>
      </c>
      <c r="C34" s="17" t="s">
        <v>763</v>
      </c>
      <c r="D34" s="61" t="s">
        <v>764</v>
      </c>
      <c r="E34" s="61" t="s">
        <v>113</v>
      </c>
      <c r="F34" s="61" t="s">
        <v>662</v>
      </c>
      <c r="G34" s="61">
        <v>9647510399</v>
      </c>
      <c r="H34" s="61" t="s">
        <v>103</v>
      </c>
      <c r="I34" s="58" t="str">
        <f t="shared" si="0"/>
        <v>CC-13   BHIS</v>
      </c>
      <c r="J34" s="62" t="str">
        <f t="shared" si="1"/>
        <v>HIS</v>
      </c>
      <c r="K34" s="62"/>
      <c r="L34" s="58">
        <v>8.3800000000000008</v>
      </c>
      <c r="M34" s="58">
        <f t="shared" si="2"/>
        <v>83.800000000000011</v>
      </c>
    </row>
    <row r="35" spans="1:13" s="2" customFormat="1" ht="49.5" customHeight="1" x14ac:dyDescent="0.3">
      <c r="A35" s="17" t="s">
        <v>765</v>
      </c>
      <c r="B35" s="17" t="s">
        <v>766</v>
      </c>
      <c r="C35" s="17" t="s">
        <v>767</v>
      </c>
      <c r="D35" s="61" t="s">
        <v>768</v>
      </c>
      <c r="E35" s="61" t="s">
        <v>14</v>
      </c>
      <c r="F35" s="61" t="s">
        <v>662</v>
      </c>
      <c r="G35" s="61">
        <v>6294762720</v>
      </c>
      <c r="H35" s="61" t="s">
        <v>103</v>
      </c>
      <c r="I35" s="58" t="str">
        <f t="shared" si="0"/>
        <v>CC-13   BHIS</v>
      </c>
      <c r="J35" s="62" t="str">
        <f t="shared" si="1"/>
        <v>HIS</v>
      </c>
      <c r="K35" s="62"/>
      <c r="L35" s="58">
        <v>8.39</v>
      </c>
      <c r="M35" s="58">
        <f t="shared" si="2"/>
        <v>83.9</v>
      </c>
    </row>
    <row r="36" spans="1:13" s="2" customFormat="1" ht="49.5" customHeight="1" x14ac:dyDescent="0.3">
      <c r="A36" s="17" t="s">
        <v>769</v>
      </c>
      <c r="B36" s="17" t="s">
        <v>770</v>
      </c>
      <c r="C36" s="17" t="s">
        <v>587</v>
      </c>
      <c r="D36" s="61" t="s">
        <v>494</v>
      </c>
      <c r="E36" s="61" t="s">
        <v>113</v>
      </c>
      <c r="F36" s="61" t="s">
        <v>662</v>
      </c>
      <c r="G36" s="61">
        <v>9932906054</v>
      </c>
      <c r="H36" s="61" t="s">
        <v>103</v>
      </c>
      <c r="I36" s="58" t="str">
        <f t="shared" si="0"/>
        <v>CC-13   BHIS</v>
      </c>
      <c r="J36" s="62" t="str">
        <f t="shared" si="1"/>
        <v>HIS</v>
      </c>
      <c r="K36" s="62"/>
      <c r="L36" s="58">
        <v>8.39</v>
      </c>
      <c r="M36" s="58">
        <f t="shared" si="2"/>
        <v>83.9</v>
      </c>
    </row>
    <row r="37" spans="1:13" s="2" customFormat="1" ht="49.5" customHeight="1" x14ac:dyDescent="0.3">
      <c r="A37" s="17" t="s">
        <v>771</v>
      </c>
      <c r="B37" s="17" t="s">
        <v>772</v>
      </c>
      <c r="C37" s="17" t="s">
        <v>773</v>
      </c>
      <c r="D37" s="61" t="s">
        <v>774</v>
      </c>
      <c r="E37" s="61" t="s">
        <v>14</v>
      </c>
      <c r="F37" s="61" t="s">
        <v>662</v>
      </c>
      <c r="G37" s="61">
        <v>9339310746</v>
      </c>
      <c r="H37" s="61" t="s">
        <v>103</v>
      </c>
      <c r="I37" s="58" t="str">
        <f t="shared" si="0"/>
        <v>CC-13   BHIS</v>
      </c>
      <c r="J37" s="62" t="str">
        <f t="shared" si="1"/>
        <v>HIS</v>
      </c>
      <c r="K37" s="62"/>
      <c r="L37" s="58">
        <v>8.4600000000000009</v>
      </c>
      <c r="M37" s="58">
        <f t="shared" si="2"/>
        <v>84.600000000000009</v>
      </c>
    </row>
    <row r="38" spans="1:13" s="2" customFormat="1" ht="49.5" customHeight="1" x14ac:dyDescent="0.3">
      <c r="A38" s="17" t="s">
        <v>775</v>
      </c>
      <c r="B38" s="17" t="s">
        <v>776</v>
      </c>
      <c r="C38" s="17" t="s">
        <v>777</v>
      </c>
      <c r="D38" s="61" t="s">
        <v>778</v>
      </c>
      <c r="E38" s="61" t="s">
        <v>14</v>
      </c>
      <c r="F38" s="61" t="s">
        <v>658</v>
      </c>
      <c r="G38" s="61">
        <v>8389051168</v>
      </c>
      <c r="H38" s="61" t="s">
        <v>103</v>
      </c>
      <c r="I38" s="58" t="str">
        <f t="shared" si="0"/>
        <v>CC-13   BHIS</v>
      </c>
      <c r="J38" s="62" t="str">
        <f t="shared" si="1"/>
        <v>HIS</v>
      </c>
      <c r="K38" s="62"/>
      <c r="L38" s="58">
        <v>8.5399999999999991</v>
      </c>
      <c r="M38" s="58">
        <f t="shared" si="2"/>
        <v>85.399999999999991</v>
      </c>
    </row>
    <row r="39" spans="1:13" s="2" customFormat="1" ht="49.5" customHeight="1" x14ac:dyDescent="0.3">
      <c r="A39" s="17" t="s">
        <v>779</v>
      </c>
      <c r="B39" s="17" t="s">
        <v>780</v>
      </c>
      <c r="C39" s="17" t="s">
        <v>781</v>
      </c>
      <c r="D39" s="61" t="s">
        <v>782</v>
      </c>
      <c r="E39" s="61" t="s">
        <v>14</v>
      </c>
      <c r="F39" s="61" t="s">
        <v>662</v>
      </c>
      <c r="G39" s="61">
        <v>9382139258</v>
      </c>
      <c r="H39" s="61" t="s">
        <v>103</v>
      </c>
      <c r="I39" s="58" t="str">
        <f t="shared" si="0"/>
        <v>CC-13   BHIS</v>
      </c>
      <c r="J39" s="62" t="str">
        <f t="shared" si="1"/>
        <v>HIS</v>
      </c>
      <c r="K39" s="62"/>
      <c r="L39" s="58">
        <v>8.56</v>
      </c>
      <c r="M39" s="58">
        <f t="shared" si="2"/>
        <v>85.600000000000009</v>
      </c>
    </row>
    <row r="40" spans="1:13" s="2" customFormat="1" ht="49.5" customHeight="1" x14ac:dyDescent="0.3">
      <c r="A40" s="17" t="s">
        <v>783</v>
      </c>
      <c r="B40" s="17" t="s">
        <v>784</v>
      </c>
      <c r="C40" s="17" t="s">
        <v>785</v>
      </c>
      <c r="D40" s="61" t="s">
        <v>786</v>
      </c>
      <c r="E40" s="61" t="s">
        <v>113</v>
      </c>
      <c r="F40" s="61" t="s">
        <v>662</v>
      </c>
      <c r="G40" s="61">
        <v>8927269073</v>
      </c>
      <c r="H40" s="61" t="s">
        <v>103</v>
      </c>
      <c r="I40" s="58" t="str">
        <f t="shared" si="0"/>
        <v>CC-13   BHIS</v>
      </c>
      <c r="J40" s="62" t="str">
        <f t="shared" si="1"/>
        <v>HIS</v>
      </c>
      <c r="K40" s="62"/>
      <c r="L40" s="58">
        <v>8.66</v>
      </c>
      <c r="M40" s="58">
        <f t="shared" si="2"/>
        <v>86.6</v>
      </c>
    </row>
    <row r="41" spans="1:13" s="2" customFormat="1" ht="49.5" customHeight="1" x14ac:dyDescent="0.3">
      <c r="A41" s="17" t="s">
        <v>787</v>
      </c>
      <c r="B41" s="17" t="s">
        <v>788</v>
      </c>
      <c r="C41" s="17" t="s">
        <v>789</v>
      </c>
      <c r="D41" s="61" t="s">
        <v>790</v>
      </c>
      <c r="E41" s="61" t="s">
        <v>14</v>
      </c>
      <c r="F41" s="61" t="s">
        <v>725</v>
      </c>
      <c r="G41" s="61">
        <v>8170832640</v>
      </c>
      <c r="H41" s="61" t="s">
        <v>103</v>
      </c>
      <c r="I41" s="58" t="str">
        <f t="shared" si="0"/>
        <v>CC-13   BHIS</v>
      </c>
      <c r="J41" s="62" t="str">
        <f t="shared" si="1"/>
        <v>HIS</v>
      </c>
      <c r="K41" s="62"/>
      <c r="L41" s="58">
        <v>8.76</v>
      </c>
      <c r="M41" s="58">
        <f t="shared" si="2"/>
        <v>87.6</v>
      </c>
    </row>
    <row r="42" spans="1:13" s="2" customFormat="1" ht="49.5" customHeight="1" x14ac:dyDescent="0.3">
      <c r="A42" s="17" t="s">
        <v>791</v>
      </c>
      <c r="B42" s="17" t="s">
        <v>792</v>
      </c>
      <c r="C42" s="17" t="s">
        <v>480</v>
      </c>
      <c r="D42" s="61" t="s">
        <v>793</v>
      </c>
      <c r="E42" s="61" t="s">
        <v>113</v>
      </c>
      <c r="F42" s="61" t="s">
        <v>662</v>
      </c>
      <c r="G42" s="61">
        <v>6205001834</v>
      </c>
      <c r="H42" s="61" t="s">
        <v>103</v>
      </c>
      <c r="I42" s="58" t="str">
        <f t="shared" si="0"/>
        <v>CC-13   BHIS</v>
      </c>
      <c r="J42" s="62" t="str">
        <f t="shared" si="1"/>
        <v>HIS</v>
      </c>
      <c r="K42" s="62"/>
      <c r="L42" s="58">
        <v>8.76</v>
      </c>
      <c r="M42" s="58">
        <f t="shared" si="2"/>
        <v>87.6</v>
      </c>
    </row>
    <row r="43" spans="1:13" s="2" customFormat="1" ht="49.5" customHeight="1" x14ac:dyDescent="0.3">
      <c r="A43" s="17" t="s">
        <v>794</v>
      </c>
      <c r="B43" s="17" t="s">
        <v>795</v>
      </c>
      <c r="C43" s="17" t="s">
        <v>796</v>
      </c>
      <c r="D43" s="61" t="s">
        <v>797</v>
      </c>
      <c r="E43" s="61" t="s">
        <v>14</v>
      </c>
      <c r="F43" s="61" t="s">
        <v>658</v>
      </c>
      <c r="G43" s="61">
        <v>8670275626</v>
      </c>
      <c r="H43" s="61" t="s">
        <v>103</v>
      </c>
      <c r="I43" s="58" t="str">
        <f t="shared" si="0"/>
        <v>CC-13   BHIS</v>
      </c>
      <c r="J43" s="62" t="str">
        <f t="shared" si="1"/>
        <v>HIS</v>
      </c>
      <c r="K43" s="62"/>
      <c r="L43" s="58">
        <v>8.83</v>
      </c>
      <c r="M43" s="58">
        <f t="shared" si="2"/>
        <v>88.3</v>
      </c>
    </row>
    <row r="44" spans="1:13" s="2" customFormat="1" ht="49.5" customHeight="1" x14ac:dyDescent="0.3">
      <c r="A44" s="17" t="s">
        <v>798</v>
      </c>
      <c r="B44" s="17" t="s">
        <v>799</v>
      </c>
      <c r="C44" s="17" t="s">
        <v>800</v>
      </c>
      <c r="D44" s="61" t="s">
        <v>801</v>
      </c>
      <c r="E44" s="61" t="s">
        <v>14</v>
      </c>
      <c r="F44" s="61" t="s">
        <v>725</v>
      </c>
      <c r="G44" s="61">
        <v>8159044958</v>
      </c>
      <c r="H44" s="61" t="s">
        <v>103</v>
      </c>
      <c r="I44" s="58" t="str">
        <f t="shared" si="0"/>
        <v>CC-13   BHIS</v>
      </c>
      <c r="J44" s="62" t="str">
        <f t="shared" si="1"/>
        <v>HIS</v>
      </c>
      <c r="K44" s="62"/>
      <c r="L44" s="58">
        <v>8.85</v>
      </c>
      <c r="M44" s="58">
        <f t="shared" si="2"/>
        <v>88.5</v>
      </c>
    </row>
    <row r="45" spans="1:13" s="2" customFormat="1" ht="49.5" customHeight="1" x14ac:dyDescent="0.3">
      <c r="A45" s="17" t="s">
        <v>802</v>
      </c>
      <c r="B45" s="17" t="s">
        <v>803</v>
      </c>
      <c r="C45" s="17" t="s">
        <v>804</v>
      </c>
      <c r="D45" s="61" t="s">
        <v>805</v>
      </c>
      <c r="E45" s="61" t="s">
        <v>14</v>
      </c>
      <c r="F45" s="61" t="s">
        <v>725</v>
      </c>
      <c r="G45" s="61">
        <v>6295761581</v>
      </c>
      <c r="H45" s="61" t="s">
        <v>103</v>
      </c>
      <c r="I45" s="58" t="str">
        <f t="shared" si="0"/>
        <v>CC-13   BHIS</v>
      </c>
      <c r="J45" s="62" t="str">
        <f t="shared" si="1"/>
        <v>HIS</v>
      </c>
      <c r="K45" s="62"/>
      <c r="L45" s="58">
        <v>8.85</v>
      </c>
      <c r="M45" s="58">
        <f t="shared" si="2"/>
        <v>88.5</v>
      </c>
    </row>
    <row r="46" spans="1:13" s="2" customFormat="1" ht="49.5" customHeight="1" x14ac:dyDescent="0.3">
      <c r="A46" s="17" t="s">
        <v>806</v>
      </c>
      <c r="B46" s="17" t="s">
        <v>807</v>
      </c>
      <c r="C46" s="17" t="s">
        <v>808</v>
      </c>
      <c r="D46" s="61" t="s">
        <v>809</v>
      </c>
      <c r="E46" s="61" t="s">
        <v>14</v>
      </c>
      <c r="F46" s="61" t="s">
        <v>725</v>
      </c>
      <c r="G46" s="61">
        <v>9641952587</v>
      </c>
      <c r="H46" s="61" t="s">
        <v>103</v>
      </c>
      <c r="I46" s="58" t="str">
        <f t="shared" si="0"/>
        <v>CC-13   BHIS</v>
      </c>
      <c r="J46" s="62" t="str">
        <f t="shared" si="1"/>
        <v>HIS</v>
      </c>
      <c r="K46" s="62"/>
      <c r="L46" s="58">
        <v>8.89</v>
      </c>
      <c r="M46" s="58">
        <f t="shared" si="2"/>
        <v>88.9</v>
      </c>
    </row>
    <row r="47" spans="1:13" s="2" customFormat="1" ht="49.5" customHeight="1" x14ac:dyDescent="0.3">
      <c r="A47" s="17" t="s">
        <v>810</v>
      </c>
      <c r="B47" s="17" t="s">
        <v>811</v>
      </c>
      <c r="C47" s="17" t="s">
        <v>812</v>
      </c>
      <c r="D47" s="61" t="s">
        <v>813</v>
      </c>
      <c r="E47" s="61" t="s">
        <v>113</v>
      </c>
      <c r="F47" s="61" t="s">
        <v>658</v>
      </c>
      <c r="G47" s="61">
        <v>9883401840</v>
      </c>
      <c r="H47" s="61" t="s">
        <v>103</v>
      </c>
      <c r="I47" s="58" t="str">
        <f t="shared" si="0"/>
        <v>CC-13   BHIS</v>
      </c>
      <c r="J47" s="62" t="str">
        <f t="shared" si="1"/>
        <v>HIS</v>
      </c>
      <c r="K47" s="62"/>
      <c r="L47" s="58">
        <v>8.92</v>
      </c>
      <c r="M47" s="58">
        <f t="shared" si="2"/>
        <v>89.2</v>
      </c>
    </row>
    <row r="48" spans="1:13" s="2" customFormat="1" ht="49.5" customHeight="1" x14ac:dyDescent="0.3">
      <c r="A48" s="17" t="s">
        <v>814</v>
      </c>
      <c r="B48" s="17" t="s">
        <v>815</v>
      </c>
      <c r="C48" s="17" t="s">
        <v>634</v>
      </c>
      <c r="D48" s="61" t="s">
        <v>816</v>
      </c>
      <c r="E48" s="61" t="s">
        <v>113</v>
      </c>
      <c r="F48" s="61" t="s">
        <v>662</v>
      </c>
      <c r="G48" s="61">
        <v>8001386174</v>
      </c>
      <c r="H48" s="61" t="s">
        <v>103</v>
      </c>
      <c r="I48" s="58" t="str">
        <f t="shared" si="0"/>
        <v>CC-13   BHIS</v>
      </c>
      <c r="J48" s="62" t="str">
        <f t="shared" si="1"/>
        <v>HIS</v>
      </c>
      <c r="K48" s="62"/>
      <c r="L48" s="58">
        <v>8.93</v>
      </c>
      <c r="M48" s="58">
        <f t="shared" si="2"/>
        <v>89.3</v>
      </c>
    </row>
    <row r="49" spans="1:13" s="2" customFormat="1" ht="49.5" customHeight="1" x14ac:dyDescent="0.3">
      <c r="A49" s="17" t="s">
        <v>817</v>
      </c>
      <c r="B49" s="17" t="s">
        <v>818</v>
      </c>
      <c r="C49" s="17" t="s">
        <v>587</v>
      </c>
      <c r="D49" s="61" t="s">
        <v>819</v>
      </c>
      <c r="E49" s="61" t="s">
        <v>14</v>
      </c>
      <c r="F49" s="61" t="s">
        <v>662</v>
      </c>
      <c r="G49" s="61">
        <v>7551085651</v>
      </c>
      <c r="H49" s="61" t="s">
        <v>103</v>
      </c>
      <c r="I49" s="58" t="str">
        <f t="shared" si="0"/>
        <v>CC-13   BHIS</v>
      </c>
      <c r="J49" s="62" t="str">
        <f t="shared" si="1"/>
        <v>HIS</v>
      </c>
      <c r="K49" s="62"/>
      <c r="L49" s="58">
        <v>8.99</v>
      </c>
      <c r="M49" s="58">
        <f t="shared" si="2"/>
        <v>89.9</v>
      </c>
    </row>
    <row r="50" spans="1:13" s="2" customFormat="1" ht="49.5" customHeight="1" x14ac:dyDescent="0.3">
      <c r="A50" s="17" t="s">
        <v>820</v>
      </c>
      <c r="B50" s="17" t="s">
        <v>821</v>
      </c>
      <c r="C50" s="17" t="s">
        <v>822</v>
      </c>
      <c r="D50" s="61" t="s">
        <v>823</v>
      </c>
      <c r="E50" s="61" t="s">
        <v>14</v>
      </c>
      <c r="F50" s="61" t="s">
        <v>725</v>
      </c>
      <c r="G50" s="61">
        <v>9382390261</v>
      </c>
      <c r="H50" s="61" t="s">
        <v>103</v>
      </c>
      <c r="I50" s="58" t="str">
        <f t="shared" si="0"/>
        <v>CC-13   BHIS</v>
      </c>
      <c r="J50" s="62" t="str">
        <f t="shared" si="1"/>
        <v>HIS</v>
      </c>
      <c r="K50" s="62"/>
      <c r="L50" s="58">
        <v>9.35</v>
      </c>
      <c r="M50" s="58">
        <f t="shared" si="2"/>
        <v>93.5</v>
      </c>
    </row>
  </sheetData>
  <mergeCells count="3">
    <mergeCell ref="A3:M3"/>
    <mergeCell ref="A4:M4"/>
    <mergeCell ref="A1:M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22"/>
  <sheetViews>
    <sheetView zoomScaleNormal="100" workbookViewId="0">
      <selection activeCell="A6" sqref="A6:M22"/>
    </sheetView>
  </sheetViews>
  <sheetFormatPr defaultColWidth="11.5546875" defaultRowHeight="14.4" x14ac:dyDescent="0.3"/>
  <cols>
    <col min="6" max="9" width="11.5546875" hidden="1"/>
    <col min="11" max="11" width="11.5546875" hidden="1"/>
    <col min="15" max="15" width="13.5546875" customWidth="1"/>
    <col min="16" max="16" width="14.109375" customWidth="1"/>
    <col min="17" max="17" width="12.88671875" customWidth="1"/>
    <col min="18" max="19" width="13.5546875" customWidth="1"/>
  </cols>
  <sheetData>
    <row r="1" spans="1:20" ht="28.8" x14ac:dyDescent="0.3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  <c r="N1" s="19" t="s">
        <v>31</v>
      </c>
      <c r="O1" s="19" t="s">
        <v>32</v>
      </c>
      <c r="P1" s="19" t="s">
        <v>33</v>
      </c>
      <c r="Q1" s="19" t="s">
        <v>34</v>
      </c>
      <c r="R1" s="19" t="s">
        <v>35</v>
      </c>
      <c r="S1" s="19" t="s">
        <v>36</v>
      </c>
      <c r="T1" s="19" t="s">
        <v>37</v>
      </c>
    </row>
    <row r="2" spans="1:20" ht="28.8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  <c r="N2" s="19" t="s">
        <v>43</v>
      </c>
      <c r="O2" s="19">
        <f>COUNTIFS(L1:L495, "&gt;=9.01", L1:L495, "&lt;=10")</f>
        <v>0</v>
      </c>
      <c r="P2" s="19">
        <f>COUNTIFS(L1:L495, "&gt;=8.01", L1:L495, "&lt;=9")</f>
        <v>14</v>
      </c>
      <c r="Q2" s="19">
        <f>COUNTIFS(L1:L495, "&gt;=7.01", L1:L495, "&lt;=8")</f>
        <v>3</v>
      </c>
      <c r="R2" s="19">
        <f>COUNTIFS(L1:L495, "&gt;=6.01", L1:L495, "&lt;=7")</f>
        <v>0</v>
      </c>
      <c r="S2" s="19">
        <f>COUNTIFS(L1:L495, "&gt;=5.01", L1:L495, "&lt;=6")</f>
        <v>0</v>
      </c>
      <c r="T2" s="19">
        <f>SUM(O2:S2)</f>
        <v>17</v>
      </c>
    </row>
    <row r="3" spans="1:20" ht="21" x14ac:dyDescent="0.4">
      <c r="A3" s="45" t="s">
        <v>988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20" ht="18" x14ac:dyDescent="0.35">
      <c r="A4" s="47" t="s">
        <v>993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20" s="63" customFormat="1" ht="28.8" x14ac:dyDescent="0.3">
      <c r="A5" s="59" t="s">
        <v>0</v>
      </c>
      <c r="B5" s="59" t="s">
        <v>1</v>
      </c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/>
      <c r="J5" s="59" t="s">
        <v>272</v>
      </c>
      <c r="K5" s="63" t="s">
        <v>8</v>
      </c>
      <c r="L5" s="19" t="s">
        <v>8</v>
      </c>
      <c r="M5" s="19" t="s">
        <v>91</v>
      </c>
    </row>
    <row r="6" spans="1:20" s="2" customFormat="1" ht="49.5" customHeight="1" x14ac:dyDescent="0.3">
      <c r="A6" s="17" t="s">
        <v>824</v>
      </c>
      <c r="B6" s="17" t="s">
        <v>825</v>
      </c>
      <c r="C6" s="17" t="s">
        <v>269</v>
      </c>
      <c r="D6" s="61" t="s">
        <v>826</v>
      </c>
      <c r="E6" s="61" t="s">
        <v>14</v>
      </c>
      <c r="F6" s="61" t="s">
        <v>827</v>
      </c>
      <c r="G6" s="61">
        <v>7679586249</v>
      </c>
      <c r="H6" s="61" t="s">
        <v>103</v>
      </c>
      <c r="I6" s="58" t="str">
        <f t="shared" ref="I6:I22" si="0">LEFT(F6,12)</f>
        <v>CC-13   BPHI</v>
      </c>
      <c r="J6" s="62" t="str">
        <f t="shared" ref="J6:J22" si="1">RIGHT(I6,3)</f>
        <v>PHI</v>
      </c>
      <c r="K6" s="62"/>
      <c r="L6" s="58">
        <v>7.59</v>
      </c>
      <c r="M6" s="58">
        <f t="shared" ref="M6:M22" si="2">L6*10</f>
        <v>75.900000000000006</v>
      </c>
    </row>
    <row r="7" spans="1:20" s="2" customFormat="1" ht="49.5" customHeight="1" x14ac:dyDescent="0.3">
      <c r="A7" s="17" t="s">
        <v>828</v>
      </c>
      <c r="B7" s="17" t="s">
        <v>829</v>
      </c>
      <c r="C7" s="17" t="s">
        <v>480</v>
      </c>
      <c r="D7" s="61" t="s">
        <v>830</v>
      </c>
      <c r="E7" s="61" t="s">
        <v>14</v>
      </c>
      <c r="F7" s="61" t="s">
        <v>827</v>
      </c>
      <c r="G7" s="61">
        <v>7319168224</v>
      </c>
      <c r="H7" s="61" t="s">
        <v>103</v>
      </c>
      <c r="I7" s="58" t="str">
        <f t="shared" si="0"/>
        <v>CC-13   BPHI</v>
      </c>
      <c r="J7" s="62" t="str">
        <f t="shared" si="1"/>
        <v>PHI</v>
      </c>
      <c r="K7" s="62"/>
      <c r="L7" s="58">
        <v>7.68</v>
      </c>
      <c r="M7" s="58">
        <f t="shared" si="2"/>
        <v>76.8</v>
      </c>
    </row>
    <row r="8" spans="1:20" s="2" customFormat="1" ht="49.5" customHeight="1" x14ac:dyDescent="0.3">
      <c r="A8" s="17" t="s">
        <v>831</v>
      </c>
      <c r="B8" s="17" t="s">
        <v>832</v>
      </c>
      <c r="C8" s="17" t="s">
        <v>833</v>
      </c>
      <c r="D8" s="61" t="s">
        <v>834</v>
      </c>
      <c r="E8" s="61" t="s">
        <v>14</v>
      </c>
      <c r="F8" s="61" t="s">
        <v>827</v>
      </c>
      <c r="G8" s="61">
        <v>7679327457</v>
      </c>
      <c r="H8" s="61" t="s">
        <v>103</v>
      </c>
      <c r="I8" s="58" t="str">
        <f t="shared" si="0"/>
        <v>CC-13   BPHI</v>
      </c>
      <c r="J8" s="62" t="str">
        <f t="shared" si="1"/>
        <v>PHI</v>
      </c>
      <c r="K8" s="62"/>
      <c r="L8" s="58">
        <v>8</v>
      </c>
      <c r="M8" s="58">
        <f t="shared" si="2"/>
        <v>80</v>
      </c>
    </row>
    <row r="9" spans="1:20" s="2" customFormat="1" ht="49.5" customHeight="1" x14ac:dyDescent="0.3">
      <c r="A9" s="17" t="s">
        <v>835</v>
      </c>
      <c r="B9" s="17" t="s">
        <v>836</v>
      </c>
      <c r="C9" s="17" t="s">
        <v>785</v>
      </c>
      <c r="D9" s="61" t="s">
        <v>837</v>
      </c>
      <c r="E9" s="61" t="s">
        <v>113</v>
      </c>
      <c r="F9" s="61" t="s">
        <v>827</v>
      </c>
      <c r="G9" s="61">
        <v>9382531740</v>
      </c>
      <c r="H9" s="61" t="s">
        <v>103</v>
      </c>
      <c r="I9" s="58" t="str">
        <f t="shared" si="0"/>
        <v>CC-13   BPHI</v>
      </c>
      <c r="J9" s="62" t="str">
        <f t="shared" si="1"/>
        <v>PHI</v>
      </c>
      <c r="K9" s="62"/>
      <c r="L9" s="58">
        <v>8.0299999999999994</v>
      </c>
      <c r="M9" s="58">
        <f t="shared" si="2"/>
        <v>80.3</v>
      </c>
    </row>
    <row r="10" spans="1:20" s="2" customFormat="1" ht="49.5" customHeight="1" x14ac:dyDescent="0.3">
      <c r="A10" s="17" t="s">
        <v>838</v>
      </c>
      <c r="B10" s="17" t="s">
        <v>839</v>
      </c>
      <c r="C10" s="17" t="s">
        <v>840</v>
      </c>
      <c r="D10" s="61" t="s">
        <v>841</v>
      </c>
      <c r="E10" s="61" t="s">
        <v>113</v>
      </c>
      <c r="F10" s="61" t="s">
        <v>827</v>
      </c>
      <c r="G10" s="61">
        <v>8101189274</v>
      </c>
      <c r="H10" s="61" t="s">
        <v>103</v>
      </c>
      <c r="I10" s="58" t="str">
        <f t="shared" si="0"/>
        <v>CC-13   BPHI</v>
      </c>
      <c r="J10" s="62" t="str">
        <f t="shared" si="1"/>
        <v>PHI</v>
      </c>
      <c r="K10" s="62"/>
      <c r="L10" s="58">
        <v>8.07</v>
      </c>
      <c r="M10" s="58">
        <f t="shared" si="2"/>
        <v>80.7</v>
      </c>
    </row>
    <row r="11" spans="1:20" s="2" customFormat="1" ht="49.5" customHeight="1" x14ac:dyDescent="0.3">
      <c r="A11" s="17" t="s">
        <v>842</v>
      </c>
      <c r="B11" s="17" t="s">
        <v>843</v>
      </c>
      <c r="C11" s="17" t="s">
        <v>844</v>
      </c>
      <c r="D11" s="61" t="s">
        <v>845</v>
      </c>
      <c r="E11" s="61" t="s">
        <v>14</v>
      </c>
      <c r="F11" s="61" t="s">
        <v>827</v>
      </c>
      <c r="G11" s="61">
        <v>7865832515</v>
      </c>
      <c r="H11" s="61" t="s">
        <v>103</v>
      </c>
      <c r="I11" s="58" t="str">
        <f t="shared" si="0"/>
        <v>CC-13   BPHI</v>
      </c>
      <c r="J11" s="62" t="str">
        <f t="shared" si="1"/>
        <v>PHI</v>
      </c>
      <c r="K11" s="62"/>
      <c r="L11" s="58">
        <v>8.14</v>
      </c>
      <c r="M11" s="58">
        <f t="shared" si="2"/>
        <v>81.400000000000006</v>
      </c>
    </row>
    <row r="12" spans="1:20" s="2" customFormat="1" ht="49.5" customHeight="1" x14ac:dyDescent="0.3">
      <c r="A12" s="17" t="s">
        <v>846</v>
      </c>
      <c r="B12" s="17" t="s">
        <v>847</v>
      </c>
      <c r="C12" s="17" t="s">
        <v>848</v>
      </c>
      <c r="D12" s="61" t="s">
        <v>849</v>
      </c>
      <c r="E12" s="61" t="s">
        <v>113</v>
      </c>
      <c r="F12" s="61" t="s">
        <v>827</v>
      </c>
      <c r="G12" s="61">
        <v>8967855204</v>
      </c>
      <c r="H12" s="61" t="s">
        <v>103</v>
      </c>
      <c r="I12" s="58" t="str">
        <f t="shared" si="0"/>
        <v>CC-13   BPHI</v>
      </c>
      <c r="J12" s="62" t="str">
        <f t="shared" si="1"/>
        <v>PHI</v>
      </c>
      <c r="K12" s="62"/>
      <c r="L12" s="58">
        <v>8.17</v>
      </c>
      <c r="M12" s="58">
        <f t="shared" si="2"/>
        <v>81.7</v>
      </c>
    </row>
    <row r="13" spans="1:20" s="2" customFormat="1" ht="49.5" customHeight="1" x14ac:dyDescent="0.3">
      <c r="A13" s="17" t="s">
        <v>850</v>
      </c>
      <c r="B13" s="17" t="s">
        <v>851</v>
      </c>
      <c r="C13" s="17" t="s">
        <v>852</v>
      </c>
      <c r="D13" s="61" t="s">
        <v>853</v>
      </c>
      <c r="E13" s="61" t="s">
        <v>113</v>
      </c>
      <c r="F13" s="61" t="s">
        <v>827</v>
      </c>
      <c r="G13" s="61">
        <v>7908126915</v>
      </c>
      <c r="H13" s="61" t="s">
        <v>103</v>
      </c>
      <c r="I13" s="58" t="str">
        <f t="shared" si="0"/>
        <v>CC-13   BPHI</v>
      </c>
      <c r="J13" s="62" t="str">
        <f t="shared" si="1"/>
        <v>PHI</v>
      </c>
      <c r="K13" s="62"/>
      <c r="L13" s="58">
        <v>8.27</v>
      </c>
      <c r="M13" s="58">
        <f t="shared" si="2"/>
        <v>82.699999999999989</v>
      </c>
    </row>
    <row r="14" spans="1:20" s="2" customFormat="1" ht="49.5" customHeight="1" x14ac:dyDescent="0.3">
      <c r="A14" s="17" t="s">
        <v>854</v>
      </c>
      <c r="B14" s="17" t="s">
        <v>855</v>
      </c>
      <c r="C14" s="17" t="s">
        <v>856</v>
      </c>
      <c r="D14" s="61" t="s">
        <v>857</v>
      </c>
      <c r="E14" s="61" t="s">
        <v>113</v>
      </c>
      <c r="F14" s="61" t="s">
        <v>827</v>
      </c>
      <c r="G14" s="61">
        <v>9382394242</v>
      </c>
      <c r="H14" s="61" t="s">
        <v>103</v>
      </c>
      <c r="I14" s="58" t="str">
        <f t="shared" si="0"/>
        <v>CC-13   BPHI</v>
      </c>
      <c r="J14" s="62" t="str">
        <f t="shared" si="1"/>
        <v>PHI</v>
      </c>
      <c r="K14" s="62"/>
      <c r="L14" s="58">
        <v>8.2799999999999994</v>
      </c>
      <c r="M14" s="58">
        <f t="shared" si="2"/>
        <v>82.8</v>
      </c>
    </row>
    <row r="15" spans="1:20" s="2" customFormat="1" ht="49.5" customHeight="1" x14ac:dyDescent="0.3">
      <c r="A15" s="17" t="s">
        <v>858</v>
      </c>
      <c r="B15" s="17" t="s">
        <v>859</v>
      </c>
      <c r="C15" s="17" t="s">
        <v>860</v>
      </c>
      <c r="D15" s="61" t="s">
        <v>861</v>
      </c>
      <c r="E15" s="61" t="s">
        <v>113</v>
      </c>
      <c r="F15" s="61" t="s">
        <v>827</v>
      </c>
      <c r="G15" s="61">
        <v>9064787701</v>
      </c>
      <c r="H15" s="61" t="s">
        <v>103</v>
      </c>
      <c r="I15" s="58" t="str">
        <f t="shared" si="0"/>
        <v>CC-13   BPHI</v>
      </c>
      <c r="J15" s="62" t="str">
        <f t="shared" si="1"/>
        <v>PHI</v>
      </c>
      <c r="K15" s="62"/>
      <c r="L15" s="58">
        <v>8.32</v>
      </c>
      <c r="M15" s="58">
        <f t="shared" si="2"/>
        <v>83.2</v>
      </c>
    </row>
    <row r="16" spans="1:20" s="2" customFormat="1" ht="49.5" customHeight="1" x14ac:dyDescent="0.3">
      <c r="A16" s="17" t="s">
        <v>862</v>
      </c>
      <c r="B16" s="17" t="s">
        <v>863</v>
      </c>
      <c r="C16" s="17" t="s">
        <v>864</v>
      </c>
      <c r="D16" s="61" t="s">
        <v>865</v>
      </c>
      <c r="E16" s="61" t="s">
        <v>14</v>
      </c>
      <c r="F16" s="61" t="s">
        <v>827</v>
      </c>
      <c r="G16" s="61">
        <v>8617426519</v>
      </c>
      <c r="H16" s="61" t="s">
        <v>103</v>
      </c>
      <c r="I16" s="58" t="str">
        <f t="shared" si="0"/>
        <v>CC-13   BPHI</v>
      </c>
      <c r="J16" s="62" t="str">
        <f t="shared" si="1"/>
        <v>PHI</v>
      </c>
      <c r="K16" s="62"/>
      <c r="L16" s="58">
        <v>8.34</v>
      </c>
      <c r="M16" s="58">
        <f t="shared" si="2"/>
        <v>83.4</v>
      </c>
    </row>
    <row r="17" spans="1:13" s="2" customFormat="1" ht="49.5" customHeight="1" x14ac:dyDescent="0.3">
      <c r="A17" s="17" t="s">
        <v>866</v>
      </c>
      <c r="B17" s="17" t="s">
        <v>867</v>
      </c>
      <c r="C17" s="17" t="s">
        <v>868</v>
      </c>
      <c r="D17" s="61" t="s">
        <v>246</v>
      </c>
      <c r="E17" s="61" t="s">
        <v>113</v>
      </c>
      <c r="F17" s="61" t="s">
        <v>827</v>
      </c>
      <c r="G17" s="61">
        <v>8016913676</v>
      </c>
      <c r="H17" s="61" t="s">
        <v>103</v>
      </c>
      <c r="I17" s="58" t="str">
        <f t="shared" si="0"/>
        <v>CC-13   BPHI</v>
      </c>
      <c r="J17" s="62" t="str">
        <f t="shared" si="1"/>
        <v>PHI</v>
      </c>
      <c r="K17" s="62"/>
      <c r="L17" s="58">
        <v>8.3800000000000008</v>
      </c>
      <c r="M17" s="58">
        <f t="shared" si="2"/>
        <v>83.800000000000011</v>
      </c>
    </row>
    <row r="18" spans="1:13" s="2" customFormat="1" ht="49.5" customHeight="1" x14ac:dyDescent="0.3">
      <c r="A18" s="17" t="s">
        <v>869</v>
      </c>
      <c r="B18" s="17" t="s">
        <v>870</v>
      </c>
      <c r="C18" s="17" t="s">
        <v>871</v>
      </c>
      <c r="D18" s="61" t="s">
        <v>872</v>
      </c>
      <c r="E18" s="61" t="s">
        <v>14</v>
      </c>
      <c r="F18" s="61" t="s">
        <v>827</v>
      </c>
      <c r="G18" s="61">
        <v>9382911295</v>
      </c>
      <c r="H18" s="61" t="s">
        <v>103</v>
      </c>
      <c r="I18" s="58" t="str">
        <f t="shared" si="0"/>
        <v>CC-13   BPHI</v>
      </c>
      <c r="J18" s="62" t="str">
        <f t="shared" si="1"/>
        <v>PHI</v>
      </c>
      <c r="K18" s="62"/>
      <c r="L18" s="58">
        <v>8.41</v>
      </c>
      <c r="M18" s="58">
        <f t="shared" si="2"/>
        <v>84.1</v>
      </c>
    </row>
    <row r="19" spans="1:13" s="2" customFormat="1" ht="49.5" customHeight="1" x14ac:dyDescent="0.3">
      <c r="A19" s="17" t="s">
        <v>873</v>
      </c>
      <c r="B19" s="17" t="s">
        <v>874</v>
      </c>
      <c r="C19" s="17" t="s">
        <v>875</v>
      </c>
      <c r="D19" s="61" t="s">
        <v>876</v>
      </c>
      <c r="E19" s="61" t="s">
        <v>14</v>
      </c>
      <c r="F19" s="61" t="s">
        <v>827</v>
      </c>
      <c r="G19" s="61">
        <v>7866034783</v>
      </c>
      <c r="H19" s="61" t="s">
        <v>103</v>
      </c>
      <c r="I19" s="58" t="str">
        <f t="shared" si="0"/>
        <v>CC-13   BPHI</v>
      </c>
      <c r="J19" s="62" t="str">
        <f t="shared" si="1"/>
        <v>PHI</v>
      </c>
      <c r="K19" s="62"/>
      <c r="L19" s="58">
        <v>8.4499999999999993</v>
      </c>
      <c r="M19" s="58">
        <f t="shared" si="2"/>
        <v>84.5</v>
      </c>
    </row>
    <row r="20" spans="1:13" s="2" customFormat="1" ht="49.5" customHeight="1" x14ac:dyDescent="0.3">
      <c r="A20" s="17" t="s">
        <v>877</v>
      </c>
      <c r="B20" s="17" t="s">
        <v>878</v>
      </c>
      <c r="C20" s="17" t="s">
        <v>879</v>
      </c>
      <c r="D20" s="61" t="s">
        <v>880</v>
      </c>
      <c r="E20" s="61" t="s">
        <v>14</v>
      </c>
      <c r="F20" s="61" t="s">
        <v>827</v>
      </c>
      <c r="G20" s="61">
        <v>7501498873</v>
      </c>
      <c r="H20" s="61" t="s">
        <v>103</v>
      </c>
      <c r="I20" s="58" t="str">
        <f t="shared" si="0"/>
        <v>CC-13   BPHI</v>
      </c>
      <c r="J20" s="62" t="str">
        <f t="shared" si="1"/>
        <v>PHI</v>
      </c>
      <c r="K20" s="62"/>
      <c r="L20" s="58">
        <v>8.4600000000000009</v>
      </c>
      <c r="M20" s="58">
        <f t="shared" si="2"/>
        <v>84.600000000000009</v>
      </c>
    </row>
    <row r="21" spans="1:13" s="2" customFormat="1" ht="49.5" customHeight="1" x14ac:dyDescent="0.3">
      <c r="A21" s="17" t="s">
        <v>881</v>
      </c>
      <c r="B21" s="17" t="s">
        <v>882</v>
      </c>
      <c r="C21" s="17" t="s">
        <v>883</v>
      </c>
      <c r="D21" s="61" t="s">
        <v>884</v>
      </c>
      <c r="E21" s="61" t="s">
        <v>113</v>
      </c>
      <c r="F21" s="61" t="s">
        <v>827</v>
      </c>
      <c r="G21" s="61">
        <v>8972946468</v>
      </c>
      <c r="H21" s="61" t="s">
        <v>103</v>
      </c>
      <c r="I21" s="58" t="str">
        <f t="shared" si="0"/>
        <v>CC-13   BPHI</v>
      </c>
      <c r="J21" s="62" t="str">
        <f t="shared" si="1"/>
        <v>PHI</v>
      </c>
      <c r="K21" s="62"/>
      <c r="L21" s="58">
        <v>8.51</v>
      </c>
      <c r="M21" s="58">
        <f t="shared" si="2"/>
        <v>85.1</v>
      </c>
    </row>
    <row r="22" spans="1:13" s="2" customFormat="1" ht="49.5" customHeight="1" x14ac:dyDescent="0.3">
      <c r="A22" s="17" t="s">
        <v>885</v>
      </c>
      <c r="B22" s="17" t="s">
        <v>886</v>
      </c>
      <c r="C22" s="17" t="s">
        <v>887</v>
      </c>
      <c r="D22" s="61" t="s">
        <v>888</v>
      </c>
      <c r="E22" s="61" t="s">
        <v>113</v>
      </c>
      <c r="F22" s="61" t="s">
        <v>827</v>
      </c>
      <c r="G22" s="61">
        <v>8972341433</v>
      </c>
      <c r="H22" s="61" t="s">
        <v>103</v>
      </c>
      <c r="I22" s="58" t="str">
        <f t="shared" si="0"/>
        <v>CC-13   BPHI</v>
      </c>
      <c r="J22" s="62" t="str">
        <f t="shared" si="1"/>
        <v>PHI</v>
      </c>
      <c r="K22" s="62"/>
      <c r="L22" s="58">
        <v>8.68</v>
      </c>
      <c r="M22" s="58">
        <f t="shared" si="2"/>
        <v>86.8</v>
      </c>
    </row>
  </sheetData>
  <mergeCells count="3">
    <mergeCell ref="A3:M3"/>
    <mergeCell ref="A4:M4"/>
    <mergeCell ref="A1:M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6"/>
  <sheetViews>
    <sheetView zoomScaleNormal="100" workbookViewId="0">
      <selection activeCell="L8" sqref="L8"/>
    </sheetView>
  </sheetViews>
  <sheetFormatPr defaultColWidth="11.5546875" defaultRowHeight="14.4" x14ac:dyDescent="0.3"/>
  <cols>
    <col min="6" max="9" width="11.5546875" hidden="1"/>
    <col min="11" max="11" width="11.5546875" hidden="1"/>
    <col min="15" max="15" width="14" customWidth="1"/>
    <col min="16" max="16" width="13.77734375" customWidth="1"/>
    <col min="17" max="17" width="13.6640625" customWidth="1"/>
    <col min="18" max="18" width="13.5546875" customWidth="1"/>
    <col min="19" max="19" width="12.77734375" customWidth="1"/>
  </cols>
  <sheetData>
    <row r="1" spans="1:20" x14ac:dyDescent="0.3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  <c r="N1" s="19" t="s">
        <v>31</v>
      </c>
      <c r="O1" s="19" t="s">
        <v>32</v>
      </c>
      <c r="P1" s="19" t="s">
        <v>33</v>
      </c>
      <c r="Q1" s="19" t="s">
        <v>34</v>
      </c>
      <c r="R1" s="19" t="s">
        <v>35</v>
      </c>
      <c r="S1" s="19" t="s">
        <v>36</v>
      </c>
      <c r="T1" s="19" t="s">
        <v>37</v>
      </c>
    </row>
    <row r="2" spans="1:20" ht="28.8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  <c r="N2" s="19" t="s">
        <v>43</v>
      </c>
      <c r="O2" s="19">
        <f>COUNTIFS(L1:L495, "&gt;=9.01", L1:L495, "&lt;=10")</f>
        <v>0</v>
      </c>
      <c r="P2" s="19">
        <f>COUNTIFS(L1:L495, "&gt;=8.01", L1:L495, "&lt;=9")</f>
        <v>0</v>
      </c>
      <c r="Q2" s="19">
        <f>COUNTIFS(L1:L495, "&gt;=7.01", L1:L495, "&lt;=8")</f>
        <v>1</v>
      </c>
      <c r="R2" s="19">
        <f>COUNTIFS(L1:L495, "&gt;=6.01", L1:L495, "&lt;=7")</f>
        <v>0</v>
      </c>
      <c r="S2" s="19">
        <f>COUNTIFS(L1:L495, "&gt;=5.01", L1:L495, "&lt;=6")</f>
        <v>0</v>
      </c>
      <c r="T2" s="19">
        <f>SUM(O2:S2)</f>
        <v>1</v>
      </c>
    </row>
    <row r="3" spans="1:20" ht="21" x14ac:dyDescent="0.4">
      <c r="A3" s="45" t="s">
        <v>988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20" ht="18" x14ac:dyDescent="0.35">
      <c r="A4" s="47" t="s">
        <v>992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20" s="63" customFormat="1" ht="28.8" x14ac:dyDescent="0.3">
      <c r="A5" s="59" t="s">
        <v>0</v>
      </c>
      <c r="B5" s="59" t="s">
        <v>1</v>
      </c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/>
      <c r="J5" s="59" t="s">
        <v>272</v>
      </c>
      <c r="K5" s="63" t="s">
        <v>8</v>
      </c>
      <c r="L5" s="19" t="s">
        <v>8</v>
      </c>
      <c r="M5" s="19" t="s">
        <v>91</v>
      </c>
    </row>
    <row r="6" spans="1:20" s="2" customFormat="1" ht="49.5" customHeight="1" x14ac:dyDescent="0.3">
      <c r="A6" s="17" t="s">
        <v>889</v>
      </c>
      <c r="B6" s="17" t="s">
        <v>890</v>
      </c>
      <c r="C6" s="17" t="s">
        <v>891</v>
      </c>
      <c r="D6" s="61" t="s">
        <v>892</v>
      </c>
      <c r="E6" s="61" t="s">
        <v>14</v>
      </c>
      <c r="F6" s="61" t="s">
        <v>893</v>
      </c>
      <c r="G6" s="61">
        <v>9800565927</v>
      </c>
      <c r="H6" s="61" t="s">
        <v>103</v>
      </c>
      <c r="I6" s="62" t="str">
        <f>LEFT(F6,12)</f>
        <v>CC-13   BSNS</v>
      </c>
      <c r="J6" s="62" t="str">
        <f>RIGHT(I6,3)</f>
        <v>SNS</v>
      </c>
      <c r="K6" s="62"/>
      <c r="L6" s="62">
        <v>7.7</v>
      </c>
      <c r="M6" s="62">
        <f>L6*10</f>
        <v>77</v>
      </c>
    </row>
  </sheetData>
  <mergeCells count="3">
    <mergeCell ref="A3:M3"/>
    <mergeCell ref="A1:M2"/>
    <mergeCell ref="A4:M4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29"/>
  <sheetViews>
    <sheetView topLeftCell="A10" zoomScaleNormal="100" workbookViewId="0">
      <selection activeCell="O15" sqref="O15"/>
    </sheetView>
  </sheetViews>
  <sheetFormatPr defaultColWidth="11.5546875" defaultRowHeight="14.4" x14ac:dyDescent="0.3"/>
  <cols>
    <col min="6" max="9" width="11.5546875" hidden="1"/>
    <col min="11" max="11" width="11.5546875" hidden="1"/>
    <col min="15" max="15" width="13.88671875" customWidth="1"/>
    <col min="16" max="16" width="15.33203125" customWidth="1"/>
    <col min="17" max="17" width="13.44140625" customWidth="1"/>
    <col min="18" max="18" width="14.109375" customWidth="1"/>
    <col min="19" max="19" width="14.44140625" customWidth="1"/>
  </cols>
  <sheetData>
    <row r="1" spans="1:20" x14ac:dyDescent="0.3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  <c r="N1" s="19" t="s">
        <v>31</v>
      </c>
      <c r="O1" s="19" t="s">
        <v>32</v>
      </c>
      <c r="P1" s="19" t="s">
        <v>33</v>
      </c>
      <c r="Q1" s="19" t="s">
        <v>34</v>
      </c>
      <c r="R1" s="19" t="s">
        <v>35</v>
      </c>
      <c r="S1" s="19" t="s">
        <v>36</v>
      </c>
      <c r="T1" s="19" t="s">
        <v>37</v>
      </c>
    </row>
    <row r="2" spans="1:20" ht="28.8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  <c r="N2" s="19" t="s">
        <v>43</v>
      </c>
      <c r="O2" s="19">
        <f>COUNTIFS(L1:L495, "&gt;=9.01", L1:L495, "&lt;=10")</f>
        <v>5</v>
      </c>
      <c r="P2" s="19">
        <f>COUNTIFS(L1:L495, "&gt;=8.01", L1:L495, "&lt;=9")</f>
        <v>19</v>
      </c>
      <c r="Q2" s="19">
        <f>COUNTIFS(L1:L495, "&gt;=7.01", L1:L495, "&lt;=8")</f>
        <v>0</v>
      </c>
      <c r="R2" s="19">
        <f>COUNTIFS(L1:L495, "&gt;=6.01", L1:L495, "&lt;=7")</f>
        <v>0</v>
      </c>
      <c r="S2" s="19">
        <f>COUNTIFS(L1:L495, "&gt;=5.01", L1:L495, "&lt;=6")</f>
        <v>0</v>
      </c>
      <c r="T2" s="19">
        <f>SUM(O2:S2)</f>
        <v>24</v>
      </c>
    </row>
    <row r="3" spans="1:20" ht="21" x14ac:dyDescent="0.4">
      <c r="A3" s="45" t="s">
        <v>988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20" ht="18" x14ac:dyDescent="0.35">
      <c r="A4" s="47" t="s">
        <v>991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20" s="63" customFormat="1" ht="28.8" x14ac:dyDescent="0.3">
      <c r="A5" s="59" t="s">
        <v>0</v>
      </c>
      <c r="B5" s="59" t="s">
        <v>1</v>
      </c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/>
      <c r="J5" s="59" t="s">
        <v>272</v>
      </c>
      <c r="K5" s="63" t="s">
        <v>8</v>
      </c>
      <c r="L5" s="19" t="s">
        <v>8</v>
      </c>
      <c r="M5" s="19" t="s">
        <v>91</v>
      </c>
    </row>
    <row r="6" spans="1:20" s="2" customFormat="1" ht="49.5" customHeight="1" x14ac:dyDescent="0.3">
      <c r="A6" s="17" t="s">
        <v>894</v>
      </c>
      <c r="B6" s="17" t="s">
        <v>895</v>
      </c>
      <c r="C6" s="17" t="s">
        <v>896</v>
      </c>
      <c r="D6" s="61" t="s">
        <v>897</v>
      </c>
      <c r="E6" s="61" t="s">
        <v>14</v>
      </c>
      <c r="F6" s="61" t="s">
        <v>898</v>
      </c>
      <c r="G6" s="61">
        <v>8918464117</v>
      </c>
      <c r="H6" s="61" t="s">
        <v>153</v>
      </c>
      <c r="I6" s="62" t="str">
        <f t="shared" ref="I6:I29" si="0">LEFT(F6,12)</f>
        <v>CC-13   BGEO</v>
      </c>
      <c r="J6" s="62" t="str">
        <f t="shared" ref="J6:J29" si="1">RIGHT(I6,3)</f>
        <v>GEO</v>
      </c>
      <c r="K6" s="62"/>
      <c r="L6" s="62">
        <v>8.0299999999999994</v>
      </c>
      <c r="M6" s="62">
        <f t="shared" ref="M6:M29" si="2">L6*10</f>
        <v>80.3</v>
      </c>
    </row>
    <row r="7" spans="1:20" s="2" customFormat="1" ht="49.5" customHeight="1" x14ac:dyDescent="0.3">
      <c r="A7" s="17" t="s">
        <v>899</v>
      </c>
      <c r="B7" s="17" t="s">
        <v>900</v>
      </c>
      <c r="C7" s="17" t="s">
        <v>901</v>
      </c>
      <c r="D7" s="61" t="s">
        <v>902</v>
      </c>
      <c r="E7" s="61" t="s">
        <v>113</v>
      </c>
      <c r="F7" s="61" t="s">
        <v>898</v>
      </c>
      <c r="G7" s="61">
        <v>7586887600</v>
      </c>
      <c r="H7" s="61" t="s">
        <v>153</v>
      </c>
      <c r="I7" s="62" t="str">
        <f t="shared" si="0"/>
        <v>CC-13   BGEO</v>
      </c>
      <c r="J7" s="62" t="str">
        <f t="shared" si="1"/>
        <v>GEO</v>
      </c>
      <c r="K7" s="62"/>
      <c r="L7" s="62">
        <v>8.23</v>
      </c>
      <c r="M7" s="62">
        <f t="shared" si="2"/>
        <v>82.300000000000011</v>
      </c>
    </row>
    <row r="8" spans="1:20" s="2" customFormat="1" ht="49.5" customHeight="1" x14ac:dyDescent="0.3">
      <c r="A8" s="17" t="s">
        <v>903</v>
      </c>
      <c r="B8" s="17" t="s">
        <v>904</v>
      </c>
      <c r="C8" s="17" t="s">
        <v>905</v>
      </c>
      <c r="D8" s="61" t="s">
        <v>906</v>
      </c>
      <c r="E8" s="61" t="s">
        <v>14</v>
      </c>
      <c r="F8" s="61" t="s">
        <v>898</v>
      </c>
      <c r="G8" s="61">
        <v>6297211246</v>
      </c>
      <c r="H8" s="61" t="s">
        <v>153</v>
      </c>
      <c r="I8" s="62" t="str">
        <f t="shared" si="0"/>
        <v>CC-13   BGEO</v>
      </c>
      <c r="J8" s="62" t="str">
        <f t="shared" si="1"/>
        <v>GEO</v>
      </c>
      <c r="K8" s="62"/>
      <c r="L8" s="62">
        <v>8.24</v>
      </c>
      <c r="M8" s="62">
        <f t="shared" si="2"/>
        <v>82.4</v>
      </c>
    </row>
    <row r="9" spans="1:20" s="2" customFormat="1" ht="49.5" customHeight="1" x14ac:dyDescent="0.3">
      <c r="A9" s="17" t="s">
        <v>907</v>
      </c>
      <c r="B9" s="17" t="s">
        <v>908</v>
      </c>
      <c r="C9" s="17" t="s">
        <v>909</v>
      </c>
      <c r="D9" s="61" t="s">
        <v>910</v>
      </c>
      <c r="E9" s="61" t="s">
        <v>113</v>
      </c>
      <c r="F9" s="61" t="s">
        <v>898</v>
      </c>
      <c r="G9" s="61">
        <v>8348253173</v>
      </c>
      <c r="H9" s="61" t="s">
        <v>153</v>
      </c>
      <c r="I9" s="62" t="str">
        <f t="shared" si="0"/>
        <v>CC-13   BGEO</v>
      </c>
      <c r="J9" s="62" t="str">
        <f t="shared" si="1"/>
        <v>GEO</v>
      </c>
      <c r="K9" s="62"/>
      <c r="L9" s="62">
        <v>8.41</v>
      </c>
      <c r="M9" s="62">
        <f t="shared" si="2"/>
        <v>84.1</v>
      </c>
    </row>
    <row r="10" spans="1:20" s="2" customFormat="1" ht="49.5" customHeight="1" x14ac:dyDescent="0.3">
      <c r="A10" s="17" t="s">
        <v>911</v>
      </c>
      <c r="B10" s="17" t="s">
        <v>912</v>
      </c>
      <c r="C10" s="17" t="s">
        <v>913</v>
      </c>
      <c r="D10" s="61" t="s">
        <v>914</v>
      </c>
      <c r="E10" s="61" t="s">
        <v>113</v>
      </c>
      <c r="F10" s="61" t="s">
        <v>898</v>
      </c>
      <c r="G10" s="61">
        <v>9679067274</v>
      </c>
      <c r="H10" s="61" t="s">
        <v>153</v>
      </c>
      <c r="I10" s="62" t="str">
        <f t="shared" si="0"/>
        <v>CC-13   BGEO</v>
      </c>
      <c r="J10" s="62" t="str">
        <f t="shared" si="1"/>
        <v>GEO</v>
      </c>
      <c r="K10" s="62"/>
      <c r="L10" s="62">
        <v>8.41</v>
      </c>
      <c r="M10" s="62">
        <f t="shared" si="2"/>
        <v>84.1</v>
      </c>
    </row>
    <row r="11" spans="1:20" s="2" customFormat="1" ht="49.5" customHeight="1" x14ac:dyDescent="0.3">
      <c r="A11" s="17" t="s">
        <v>915</v>
      </c>
      <c r="B11" s="17" t="s">
        <v>916</v>
      </c>
      <c r="C11" s="17" t="s">
        <v>917</v>
      </c>
      <c r="D11" s="61" t="s">
        <v>918</v>
      </c>
      <c r="E11" s="61" t="s">
        <v>113</v>
      </c>
      <c r="F11" s="61" t="s">
        <v>898</v>
      </c>
      <c r="G11" s="61">
        <v>9083460457</v>
      </c>
      <c r="H11" s="61" t="s">
        <v>153</v>
      </c>
      <c r="I11" s="62" t="str">
        <f t="shared" si="0"/>
        <v>CC-13   BGEO</v>
      </c>
      <c r="J11" s="62" t="str">
        <f t="shared" si="1"/>
        <v>GEO</v>
      </c>
      <c r="K11" s="62"/>
      <c r="L11" s="62">
        <v>8.41</v>
      </c>
      <c r="M11" s="62">
        <f t="shared" si="2"/>
        <v>84.1</v>
      </c>
    </row>
    <row r="12" spans="1:20" s="2" customFormat="1" ht="49.5" customHeight="1" x14ac:dyDescent="0.3">
      <c r="A12" s="17" t="s">
        <v>919</v>
      </c>
      <c r="B12" s="17" t="s">
        <v>920</v>
      </c>
      <c r="C12" s="17" t="s">
        <v>921</v>
      </c>
      <c r="D12" s="61" t="s">
        <v>922</v>
      </c>
      <c r="E12" s="61" t="s">
        <v>14</v>
      </c>
      <c r="F12" s="61" t="s">
        <v>898</v>
      </c>
      <c r="G12" s="61">
        <v>6296527194</v>
      </c>
      <c r="H12" s="61" t="s">
        <v>153</v>
      </c>
      <c r="I12" s="62" t="str">
        <f t="shared" si="0"/>
        <v>CC-13   BGEO</v>
      </c>
      <c r="J12" s="62" t="str">
        <f t="shared" si="1"/>
        <v>GEO</v>
      </c>
      <c r="K12" s="62"/>
      <c r="L12" s="62">
        <v>8.4499999999999993</v>
      </c>
      <c r="M12" s="62">
        <f t="shared" si="2"/>
        <v>84.5</v>
      </c>
    </row>
    <row r="13" spans="1:20" s="2" customFormat="1" ht="49.5" customHeight="1" x14ac:dyDescent="0.3">
      <c r="A13" s="17" t="s">
        <v>923</v>
      </c>
      <c r="B13" s="17" t="s">
        <v>924</v>
      </c>
      <c r="C13" s="17" t="s">
        <v>925</v>
      </c>
      <c r="D13" s="61" t="s">
        <v>926</v>
      </c>
      <c r="E13" s="61" t="s">
        <v>113</v>
      </c>
      <c r="F13" s="61" t="s">
        <v>898</v>
      </c>
      <c r="G13" s="61">
        <v>7863925709</v>
      </c>
      <c r="H13" s="61" t="s">
        <v>153</v>
      </c>
      <c r="I13" s="62" t="str">
        <f t="shared" si="0"/>
        <v>CC-13   BGEO</v>
      </c>
      <c r="J13" s="62" t="str">
        <f t="shared" si="1"/>
        <v>GEO</v>
      </c>
      <c r="K13" s="62"/>
      <c r="L13" s="62">
        <v>8.4499999999999993</v>
      </c>
      <c r="M13" s="62">
        <f t="shared" si="2"/>
        <v>84.5</v>
      </c>
    </row>
    <row r="14" spans="1:20" s="2" customFormat="1" ht="49.5" customHeight="1" x14ac:dyDescent="0.3">
      <c r="A14" s="17" t="s">
        <v>927</v>
      </c>
      <c r="B14" s="17" t="s">
        <v>928</v>
      </c>
      <c r="C14" s="17" t="s">
        <v>840</v>
      </c>
      <c r="D14" s="61" t="s">
        <v>929</v>
      </c>
      <c r="E14" s="61" t="s">
        <v>113</v>
      </c>
      <c r="F14" s="61" t="s">
        <v>898</v>
      </c>
      <c r="G14" s="61">
        <v>7029701586</v>
      </c>
      <c r="H14" s="61" t="s">
        <v>153</v>
      </c>
      <c r="I14" s="62" t="str">
        <f t="shared" si="0"/>
        <v>CC-13   BGEO</v>
      </c>
      <c r="J14" s="62" t="str">
        <f t="shared" si="1"/>
        <v>GEO</v>
      </c>
      <c r="K14" s="62"/>
      <c r="L14" s="62">
        <v>8.49</v>
      </c>
      <c r="M14" s="62">
        <f t="shared" si="2"/>
        <v>84.9</v>
      </c>
    </row>
    <row r="15" spans="1:20" s="2" customFormat="1" ht="49.5" customHeight="1" x14ac:dyDescent="0.3">
      <c r="A15" s="17" t="s">
        <v>930</v>
      </c>
      <c r="B15" s="17" t="s">
        <v>931</v>
      </c>
      <c r="C15" s="17" t="s">
        <v>932</v>
      </c>
      <c r="D15" s="61" t="s">
        <v>933</v>
      </c>
      <c r="E15" s="61" t="s">
        <v>113</v>
      </c>
      <c r="F15" s="61" t="s">
        <v>898</v>
      </c>
      <c r="G15" s="61">
        <v>9679289311</v>
      </c>
      <c r="H15" s="61" t="s">
        <v>153</v>
      </c>
      <c r="I15" s="62" t="str">
        <f t="shared" si="0"/>
        <v>CC-13   BGEO</v>
      </c>
      <c r="J15" s="62" t="str">
        <f t="shared" si="1"/>
        <v>GEO</v>
      </c>
      <c r="K15" s="62"/>
      <c r="L15" s="62">
        <v>8.52</v>
      </c>
      <c r="M15" s="62">
        <f t="shared" si="2"/>
        <v>85.199999999999989</v>
      </c>
    </row>
    <row r="16" spans="1:20" s="2" customFormat="1" ht="49.5" customHeight="1" x14ac:dyDescent="0.3">
      <c r="A16" s="17" t="s">
        <v>934</v>
      </c>
      <c r="B16" s="17" t="s">
        <v>935</v>
      </c>
      <c r="C16" s="17" t="s">
        <v>936</v>
      </c>
      <c r="D16" s="61" t="s">
        <v>937</v>
      </c>
      <c r="E16" s="61" t="s">
        <v>14</v>
      </c>
      <c r="F16" s="61" t="s">
        <v>898</v>
      </c>
      <c r="G16" s="61">
        <v>6296159273</v>
      </c>
      <c r="H16" s="61" t="s">
        <v>153</v>
      </c>
      <c r="I16" s="62" t="str">
        <f t="shared" si="0"/>
        <v>CC-13   BGEO</v>
      </c>
      <c r="J16" s="62" t="str">
        <f t="shared" si="1"/>
        <v>GEO</v>
      </c>
      <c r="K16" s="62"/>
      <c r="L16" s="62">
        <v>8.6199999999999992</v>
      </c>
      <c r="M16" s="62">
        <f t="shared" si="2"/>
        <v>86.199999999999989</v>
      </c>
    </row>
    <row r="17" spans="1:13" s="2" customFormat="1" ht="49.5" customHeight="1" x14ac:dyDescent="0.3">
      <c r="A17" s="17" t="s">
        <v>938</v>
      </c>
      <c r="B17" s="17" t="s">
        <v>939</v>
      </c>
      <c r="C17" s="17" t="s">
        <v>940</v>
      </c>
      <c r="D17" s="61" t="s">
        <v>941</v>
      </c>
      <c r="E17" s="61" t="s">
        <v>14</v>
      </c>
      <c r="F17" s="61" t="s">
        <v>898</v>
      </c>
      <c r="G17" s="61">
        <v>9832150842</v>
      </c>
      <c r="H17" s="61" t="s">
        <v>153</v>
      </c>
      <c r="I17" s="62" t="str">
        <f t="shared" si="0"/>
        <v>CC-13   BGEO</v>
      </c>
      <c r="J17" s="62" t="str">
        <f t="shared" si="1"/>
        <v>GEO</v>
      </c>
      <c r="K17" s="62"/>
      <c r="L17" s="62">
        <v>8.68</v>
      </c>
      <c r="M17" s="62">
        <f t="shared" si="2"/>
        <v>86.8</v>
      </c>
    </row>
    <row r="18" spans="1:13" s="2" customFormat="1" ht="49.5" customHeight="1" x14ac:dyDescent="0.3">
      <c r="A18" s="17" t="s">
        <v>942</v>
      </c>
      <c r="B18" s="17" t="s">
        <v>943</v>
      </c>
      <c r="C18" s="17" t="s">
        <v>656</v>
      </c>
      <c r="D18" s="61" t="s">
        <v>944</v>
      </c>
      <c r="E18" s="61" t="s">
        <v>14</v>
      </c>
      <c r="F18" s="61" t="s">
        <v>898</v>
      </c>
      <c r="G18" s="61">
        <v>9800877190</v>
      </c>
      <c r="H18" s="61" t="s">
        <v>153</v>
      </c>
      <c r="I18" s="62" t="str">
        <f t="shared" si="0"/>
        <v>CC-13   BGEO</v>
      </c>
      <c r="J18" s="62" t="str">
        <f t="shared" si="1"/>
        <v>GEO</v>
      </c>
      <c r="K18" s="62"/>
      <c r="L18" s="62">
        <v>8.68</v>
      </c>
      <c r="M18" s="62">
        <f t="shared" si="2"/>
        <v>86.8</v>
      </c>
    </row>
    <row r="19" spans="1:13" s="2" customFormat="1" ht="49.5" customHeight="1" x14ac:dyDescent="0.3">
      <c r="A19" s="17" t="s">
        <v>945</v>
      </c>
      <c r="B19" s="17" t="s">
        <v>946</v>
      </c>
      <c r="C19" s="17" t="s">
        <v>947</v>
      </c>
      <c r="D19" s="61" t="s">
        <v>948</v>
      </c>
      <c r="E19" s="61" t="s">
        <v>14</v>
      </c>
      <c r="F19" s="61" t="s">
        <v>898</v>
      </c>
      <c r="G19" s="61">
        <v>7477518684</v>
      </c>
      <c r="H19" s="61" t="s">
        <v>153</v>
      </c>
      <c r="I19" s="62" t="str">
        <f t="shared" si="0"/>
        <v>CC-13   BGEO</v>
      </c>
      <c r="J19" s="62" t="str">
        <f t="shared" si="1"/>
        <v>GEO</v>
      </c>
      <c r="K19" s="62"/>
      <c r="L19" s="62">
        <v>8.6999999999999993</v>
      </c>
      <c r="M19" s="62">
        <f t="shared" si="2"/>
        <v>87</v>
      </c>
    </row>
    <row r="20" spans="1:13" s="2" customFormat="1" ht="49.5" customHeight="1" x14ac:dyDescent="0.3">
      <c r="A20" s="17" t="s">
        <v>949</v>
      </c>
      <c r="B20" s="17" t="s">
        <v>950</v>
      </c>
      <c r="C20" s="17" t="s">
        <v>951</v>
      </c>
      <c r="D20" s="61" t="s">
        <v>952</v>
      </c>
      <c r="E20" s="61" t="s">
        <v>14</v>
      </c>
      <c r="F20" s="61" t="s">
        <v>898</v>
      </c>
      <c r="G20" s="61">
        <v>8101981380</v>
      </c>
      <c r="H20" s="61" t="s">
        <v>153</v>
      </c>
      <c r="I20" s="62" t="str">
        <f t="shared" si="0"/>
        <v>CC-13   BGEO</v>
      </c>
      <c r="J20" s="62" t="str">
        <f t="shared" si="1"/>
        <v>GEO</v>
      </c>
      <c r="K20" s="62"/>
      <c r="L20" s="62">
        <v>8.6999999999999993</v>
      </c>
      <c r="M20" s="62">
        <f t="shared" si="2"/>
        <v>87</v>
      </c>
    </row>
    <row r="21" spans="1:13" s="2" customFormat="1" ht="49.5" customHeight="1" x14ac:dyDescent="0.3">
      <c r="A21" s="17" t="s">
        <v>953</v>
      </c>
      <c r="B21" s="17" t="s">
        <v>954</v>
      </c>
      <c r="C21" s="17" t="s">
        <v>955</v>
      </c>
      <c r="D21" s="61" t="s">
        <v>956</v>
      </c>
      <c r="E21" s="61" t="s">
        <v>113</v>
      </c>
      <c r="F21" s="61" t="s">
        <v>898</v>
      </c>
      <c r="G21" s="61">
        <v>7679278541</v>
      </c>
      <c r="H21" s="61" t="s">
        <v>153</v>
      </c>
      <c r="I21" s="62" t="str">
        <f t="shared" si="0"/>
        <v>CC-13   BGEO</v>
      </c>
      <c r="J21" s="62" t="str">
        <f t="shared" si="1"/>
        <v>GEO</v>
      </c>
      <c r="K21" s="62"/>
      <c r="L21" s="62">
        <v>8.8000000000000007</v>
      </c>
      <c r="M21" s="62">
        <f t="shared" si="2"/>
        <v>88</v>
      </c>
    </row>
    <row r="22" spans="1:13" s="2" customFormat="1" ht="49.5" customHeight="1" x14ac:dyDescent="0.3">
      <c r="A22" s="17" t="s">
        <v>957</v>
      </c>
      <c r="B22" s="17" t="s">
        <v>958</v>
      </c>
      <c r="C22" s="17" t="s">
        <v>161</v>
      </c>
      <c r="D22" s="61" t="s">
        <v>959</v>
      </c>
      <c r="E22" s="61" t="s">
        <v>14</v>
      </c>
      <c r="F22" s="61" t="s">
        <v>898</v>
      </c>
      <c r="G22" s="61">
        <v>7865991625</v>
      </c>
      <c r="H22" s="61" t="s">
        <v>153</v>
      </c>
      <c r="I22" s="62" t="str">
        <f t="shared" si="0"/>
        <v>CC-13   BGEO</v>
      </c>
      <c r="J22" s="62" t="str">
        <f t="shared" si="1"/>
        <v>GEO</v>
      </c>
      <c r="K22" s="62"/>
      <c r="L22" s="62">
        <v>8.83</v>
      </c>
      <c r="M22" s="62">
        <f t="shared" si="2"/>
        <v>88.3</v>
      </c>
    </row>
    <row r="23" spans="1:13" s="2" customFormat="1" ht="49.5" customHeight="1" x14ac:dyDescent="0.3">
      <c r="A23" s="17" t="s">
        <v>960</v>
      </c>
      <c r="B23" s="17" t="s">
        <v>961</v>
      </c>
      <c r="C23" s="17" t="s">
        <v>427</v>
      </c>
      <c r="D23" s="61" t="s">
        <v>962</v>
      </c>
      <c r="E23" s="61" t="s">
        <v>14</v>
      </c>
      <c r="F23" s="61" t="s">
        <v>898</v>
      </c>
      <c r="G23" s="61">
        <v>8597985537</v>
      </c>
      <c r="H23" s="61" t="s">
        <v>153</v>
      </c>
      <c r="I23" s="62" t="str">
        <f t="shared" si="0"/>
        <v>CC-13   BGEO</v>
      </c>
      <c r="J23" s="62" t="str">
        <f t="shared" si="1"/>
        <v>GEO</v>
      </c>
      <c r="K23" s="62"/>
      <c r="L23" s="62">
        <v>8.83</v>
      </c>
      <c r="M23" s="62">
        <f t="shared" si="2"/>
        <v>88.3</v>
      </c>
    </row>
    <row r="24" spans="1:13" s="2" customFormat="1" ht="49.5" customHeight="1" x14ac:dyDescent="0.3">
      <c r="A24" s="17" t="s">
        <v>963</v>
      </c>
      <c r="B24" s="17" t="s">
        <v>964</v>
      </c>
      <c r="C24" s="17" t="s">
        <v>965</v>
      </c>
      <c r="D24" s="61" t="s">
        <v>966</v>
      </c>
      <c r="E24" s="61" t="s">
        <v>14</v>
      </c>
      <c r="F24" s="61" t="s">
        <v>898</v>
      </c>
      <c r="G24" s="61">
        <v>7865801613</v>
      </c>
      <c r="H24" s="61" t="s">
        <v>153</v>
      </c>
      <c r="I24" s="62" t="str">
        <f t="shared" si="0"/>
        <v>CC-13   BGEO</v>
      </c>
      <c r="J24" s="62" t="str">
        <f t="shared" si="1"/>
        <v>GEO</v>
      </c>
      <c r="K24" s="62"/>
      <c r="L24" s="62">
        <v>8.94</v>
      </c>
      <c r="M24" s="62">
        <f t="shared" si="2"/>
        <v>89.399999999999991</v>
      </c>
    </row>
    <row r="25" spans="1:13" s="2" customFormat="1" ht="49.5" customHeight="1" x14ac:dyDescent="0.3">
      <c r="A25" s="17" t="s">
        <v>967</v>
      </c>
      <c r="B25" s="17" t="s">
        <v>968</v>
      </c>
      <c r="C25" s="17" t="s">
        <v>969</v>
      </c>
      <c r="D25" s="61" t="s">
        <v>970</v>
      </c>
      <c r="E25" s="61" t="s">
        <v>14</v>
      </c>
      <c r="F25" s="61" t="s">
        <v>898</v>
      </c>
      <c r="G25" s="61">
        <v>6297613504</v>
      </c>
      <c r="H25" s="61" t="s">
        <v>153</v>
      </c>
      <c r="I25" s="62" t="str">
        <f t="shared" si="0"/>
        <v>CC-13   BGEO</v>
      </c>
      <c r="J25" s="62" t="str">
        <f t="shared" si="1"/>
        <v>GEO</v>
      </c>
      <c r="K25" s="62"/>
      <c r="L25" s="62">
        <v>9.08</v>
      </c>
      <c r="M25" s="62">
        <f t="shared" si="2"/>
        <v>90.8</v>
      </c>
    </row>
    <row r="26" spans="1:13" s="2" customFormat="1" ht="49.5" customHeight="1" x14ac:dyDescent="0.3">
      <c r="A26" s="17" t="s">
        <v>971</v>
      </c>
      <c r="B26" s="17" t="s">
        <v>972</v>
      </c>
      <c r="C26" s="17" t="s">
        <v>973</v>
      </c>
      <c r="D26" s="61" t="s">
        <v>974</v>
      </c>
      <c r="E26" s="61" t="s">
        <v>14</v>
      </c>
      <c r="F26" s="61" t="s">
        <v>898</v>
      </c>
      <c r="G26" s="61">
        <v>6295347409</v>
      </c>
      <c r="H26" s="61" t="s">
        <v>153</v>
      </c>
      <c r="I26" s="62" t="str">
        <f t="shared" si="0"/>
        <v>CC-13   BGEO</v>
      </c>
      <c r="J26" s="62" t="str">
        <f t="shared" si="1"/>
        <v>GEO</v>
      </c>
      <c r="K26" s="62"/>
      <c r="L26" s="62">
        <v>9.1</v>
      </c>
      <c r="M26" s="62">
        <f t="shared" si="2"/>
        <v>91</v>
      </c>
    </row>
    <row r="27" spans="1:13" s="2" customFormat="1" ht="49.5" customHeight="1" x14ac:dyDescent="0.3">
      <c r="A27" s="17" t="s">
        <v>975</v>
      </c>
      <c r="B27" s="17" t="s">
        <v>976</v>
      </c>
      <c r="C27" s="17" t="s">
        <v>977</v>
      </c>
      <c r="D27" s="61" t="s">
        <v>281</v>
      </c>
      <c r="E27" s="61" t="s">
        <v>14</v>
      </c>
      <c r="F27" s="61" t="s">
        <v>898</v>
      </c>
      <c r="G27" s="61">
        <v>7047029365</v>
      </c>
      <c r="H27" s="61" t="s">
        <v>153</v>
      </c>
      <c r="I27" s="62" t="str">
        <f t="shared" si="0"/>
        <v>CC-13   BGEO</v>
      </c>
      <c r="J27" s="62" t="str">
        <f t="shared" si="1"/>
        <v>GEO</v>
      </c>
      <c r="K27" s="62"/>
      <c r="L27" s="62">
        <v>9.1</v>
      </c>
      <c r="M27" s="62">
        <f t="shared" si="2"/>
        <v>91</v>
      </c>
    </row>
    <row r="28" spans="1:13" s="2" customFormat="1" ht="49.5" customHeight="1" x14ac:dyDescent="0.3">
      <c r="A28" s="17" t="s">
        <v>978</v>
      </c>
      <c r="B28" s="17" t="s">
        <v>979</v>
      </c>
      <c r="C28" s="17" t="s">
        <v>980</v>
      </c>
      <c r="D28" s="61" t="s">
        <v>981</v>
      </c>
      <c r="E28" s="61" t="s">
        <v>113</v>
      </c>
      <c r="F28" s="61" t="s">
        <v>898</v>
      </c>
      <c r="G28" s="61">
        <v>8101644148</v>
      </c>
      <c r="H28" s="61" t="s">
        <v>153</v>
      </c>
      <c r="I28" s="62" t="str">
        <f t="shared" si="0"/>
        <v>CC-13   BGEO</v>
      </c>
      <c r="J28" s="62" t="str">
        <f t="shared" si="1"/>
        <v>GEO</v>
      </c>
      <c r="K28" s="62"/>
      <c r="L28" s="62">
        <v>9.1300000000000008</v>
      </c>
      <c r="M28" s="62">
        <f t="shared" si="2"/>
        <v>91.300000000000011</v>
      </c>
    </row>
    <row r="29" spans="1:13" s="2" customFormat="1" ht="49.5" customHeight="1" x14ac:dyDescent="0.3">
      <c r="A29" s="17" t="s">
        <v>982</v>
      </c>
      <c r="B29" s="17" t="s">
        <v>983</v>
      </c>
      <c r="C29" s="17" t="s">
        <v>567</v>
      </c>
      <c r="D29" s="61" t="s">
        <v>984</v>
      </c>
      <c r="E29" s="61" t="s">
        <v>14</v>
      </c>
      <c r="F29" s="61" t="s">
        <v>898</v>
      </c>
      <c r="G29" s="61">
        <v>9883686699</v>
      </c>
      <c r="H29" s="61" t="s">
        <v>153</v>
      </c>
      <c r="I29" s="62" t="str">
        <f t="shared" si="0"/>
        <v>CC-13   BGEO</v>
      </c>
      <c r="J29" s="62" t="str">
        <f t="shared" si="1"/>
        <v>GEO</v>
      </c>
      <c r="K29" s="62"/>
      <c r="L29" s="62">
        <v>9.1300000000000008</v>
      </c>
      <c r="M29" s="62">
        <f t="shared" si="2"/>
        <v>91.300000000000011</v>
      </c>
    </row>
  </sheetData>
  <mergeCells count="3">
    <mergeCell ref="A3:M3"/>
    <mergeCell ref="A4:M4"/>
    <mergeCell ref="A1:M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6"/>
  <sheetViews>
    <sheetView zoomScaleNormal="100" workbookViewId="0">
      <selection activeCell="M15" sqref="M15"/>
    </sheetView>
  </sheetViews>
  <sheetFormatPr defaultColWidth="11.5546875" defaultRowHeight="14.4" x14ac:dyDescent="0.3"/>
  <cols>
    <col min="6" max="9" width="11.5546875" hidden="1"/>
    <col min="11" max="11" width="11.5546875" hidden="1"/>
    <col min="15" max="16" width="13.6640625" customWidth="1"/>
    <col min="17" max="18" width="13.33203125" customWidth="1"/>
    <col min="19" max="19" width="13.109375" customWidth="1"/>
  </cols>
  <sheetData>
    <row r="1" spans="1:20" ht="28.8" customHeight="1" x14ac:dyDescent="0.3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N1" s="19" t="s">
        <v>31</v>
      </c>
      <c r="O1" s="19" t="s">
        <v>32</v>
      </c>
      <c r="P1" s="19" t="s">
        <v>33</v>
      </c>
      <c r="Q1" s="19" t="s">
        <v>34</v>
      </c>
      <c r="R1" s="19" t="s">
        <v>35</v>
      </c>
      <c r="S1" s="19" t="s">
        <v>36</v>
      </c>
      <c r="T1" s="19" t="s">
        <v>37</v>
      </c>
    </row>
    <row r="2" spans="1:20" ht="28.8" x14ac:dyDescent="0.3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N2" s="19" t="s">
        <v>43</v>
      </c>
      <c r="O2" s="19">
        <f>COUNTIFS(L1:L495, "&gt;=9.01", L1:L495, "&lt;=10")</f>
        <v>0</v>
      </c>
      <c r="P2" s="19">
        <f>COUNTIFS(L1:L495, "&gt;=8.01", L1:L495, "&lt;=9")</f>
        <v>0</v>
      </c>
      <c r="Q2" s="19">
        <f>COUNTIFS(L1:L495, "&gt;=7.01", L1:L495, "&lt;=8")</f>
        <v>1</v>
      </c>
      <c r="R2" s="19">
        <f>COUNTIFS(L1:L495, "&gt;=6.01", L1:L495, "&lt;=7")</f>
        <v>0</v>
      </c>
      <c r="S2" s="19">
        <f>COUNTIFS(L1:L495, "&gt;=5.01", L1:L495, "&lt;=6")</f>
        <v>0</v>
      </c>
      <c r="T2" s="19">
        <f>SUM(O2:S2)</f>
        <v>1</v>
      </c>
    </row>
    <row r="3" spans="1:20" ht="21" customHeight="1" x14ac:dyDescent="0.4">
      <c r="A3" s="45" t="s">
        <v>988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20" ht="18" x14ac:dyDescent="0.35">
      <c r="A4" s="47" t="s">
        <v>990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20" s="19" customFormat="1" ht="28.8" x14ac:dyDescent="0.3">
      <c r="A5" s="59" t="s">
        <v>0</v>
      </c>
      <c r="B5" s="59" t="s">
        <v>1</v>
      </c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/>
      <c r="J5" s="59" t="s">
        <v>272</v>
      </c>
      <c r="K5" s="19" t="s">
        <v>8</v>
      </c>
      <c r="L5" s="19" t="s">
        <v>8</v>
      </c>
      <c r="M5" s="19" t="s">
        <v>91</v>
      </c>
    </row>
    <row r="6" spans="1:20" s="2" customFormat="1" ht="49.5" customHeight="1" x14ac:dyDescent="0.3">
      <c r="A6" s="17" t="s">
        <v>985</v>
      </c>
      <c r="B6" s="17" t="s">
        <v>986</v>
      </c>
      <c r="C6" s="17" t="s">
        <v>133</v>
      </c>
      <c r="D6" s="60" t="s">
        <v>460</v>
      </c>
      <c r="E6" s="60" t="s">
        <v>113</v>
      </c>
      <c r="F6" s="60" t="s">
        <v>987</v>
      </c>
      <c r="G6" s="60">
        <v>7679114089</v>
      </c>
      <c r="H6" s="60" t="s">
        <v>103</v>
      </c>
      <c r="I6" s="64" t="str">
        <f>LEFT(F6,12)</f>
        <v>CC-13   BECO</v>
      </c>
      <c r="J6" s="64" t="str">
        <f>RIGHT(I6,3)</f>
        <v>ECO</v>
      </c>
      <c r="K6" s="64"/>
      <c r="L6" s="64">
        <v>7.48</v>
      </c>
      <c r="M6" s="64">
        <f>L6*10</f>
        <v>74.800000000000011</v>
      </c>
    </row>
  </sheetData>
  <mergeCells count="2">
    <mergeCell ref="A3:M3"/>
    <mergeCell ref="A4:M4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217"/>
  <sheetViews>
    <sheetView showGridLines="0" zoomScaleNormal="100" workbookViewId="0">
      <selection activeCell="S7" sqref="S7"/>
    </sheetView>
  </sheetViews>
  <sheetFormatPr defaultColWidth="9.109375" defaultRowHeight="15.6" x14ac:dyDescent="0.3"/>
  <cols>
    <col min="1" max="1" width="16" style="2" customWidth="1"/>
    <col min="2" max="2" width="18.33203125" style="2" customWidth="1"/>
    <col min="3" max="3" width="12" style="2" hidden="1" customWidth="1"/>
    <col min="4" max="4" width="23.6640625" style="12" customWidth="1"/>
    <col min="5" max="5" width="8" style="2" hidden="1" customWidth="1"/>
    <col min="6" max="6" width="60" style="2" hidden="1" customWidth="1"/>
    <col min="7" max="7" width="10" style="2" hidden="1" customWidth="1"/>
    <col min="8" max="8" width="8" style="2" hidden="1" customWidth="1"/>
    <col min="9" max="9" width="9.109375" style="2"/>
    <col min="10" max="10" width="9.109375" style="2" hidden="1"/>
    <col min="11" max="11" width="12" style="2" customWidth="1"/>
    <col min="12" max="12" width="20.21875" style="2" customWidth="1"/>
    <col min="13" max="13" width="16" style="2" customWidth="1"/>
    <col min="14" max="14" width="13.21875" style="2" customWidth="1"/>
    <col min="15" max="15" width="13.88671875" style="2" customWidth="1"/>
    <col min="16" max="16" width="13.21875" style="2" customWidth="1"/>
    <col min="17" max="17" width="14.5546875" style="2" customWidth="1"/>
    <col min="18" max="1024" width="9.109375" style="2"/>
  </cols>
  <sheetData>
    <row r="1" spans="1:1024" ht="14.4" x14ac:dyDescent="0.3">
      <c r="A1" s="32"/>
      <c r="B1" s="33"/>
      <c r="C1" s="33"/>
      <c r="D1" s="33"/>
      <c r="E1" s="33"/>
      <c r="F1" s="33"/>
      <c r="G1" s="33"/>
      <c r="H1" s="33"/>
      <c r="I1" s="33"/>
      <c r="J1" s="33"/>
      <c r="K1" s="34"/>
      <c r="L1" s="19" t="s">
        <v>31</v>
      </c>
      <c r="M1" s="19" t="s">
        <v>32</v>
      </c>
      <c r="N1" s="19" t="s">
        <v>33</v>
      </c>
      <c r="O1" s="19" t="s">
        <v>34</v>
      </c>
      <c r="P1" s="19" t="s">
        <v>35</v>
      </c>
      <c r="Q1" s="19" t="s">
        <v>36</v>
      </c>
      <c r="R1" s="19" t="s">
        <v>37</v>
      </c>
    </row>
    <row r="2" spans="1:1024" ht="14.4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  <c r="L2" s="19" t="s">
        <v>43</v>
      </c>
      <c r="M2" s="19">
        <f>COUNTIFS(I1:I495, "&gt;=9.01", I1:I495, "&lt;=10")</f>
        <v>0</v>
      </c>
      <c r="N2" s="19">
        <f>COUNTIFS(I1:I495, "&gt;=8.01", I1:I495, "&lt;=9")</f>
        <v>2</v>
      </c>
      <c r="O2" s="19">
        <f>COUNTIFS(I1:I495, "&gt;=7.01", I1:I495, "&lt;=8")</f>
        <v>38</v>
      </c>
      <c r="P2" s="19">
        <f>COUNTIFS(I1:I495, "&gt;=6.01", I1:I495, "&lt;=7")</f>
        <v>1</v>
      </c>
      <c r="Q2" s="19">
        <f>COUNTIFS(I1:I495, "&gt;=5.01", I1:I495, "&lt;=6")</f>
        <v>0</v>
      </c>
      <c r="R2" s="19">
        <f>SUM(M2:Q2)</f>
        <v>41</v>
      </c>
    </row>
    <row r="3" spans="1:1024" ht="21" customHeight="1" x14ac:dyDescent="0.3">
      <c r="A3" s="28" t="s">
        <v>988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3"/>
    </row>
    <row r="4" spans="1:1024" ht="18" x14ac:dyDescent="0.3">
      <c r="A4" s="30" t="s">
        <v>1001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24"/>
    </row>
    <row r="5" spans="1:1024" s="25" customFormat="1" ht="14.4" x14ac:dyDescent="0.3">
      <c r="A5" s="59" t="s">
        <v>0</v>
      </c>
      <c r="B5" s="59" t="s">
        <v>1</v>
      </c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 t="s">
        <v>8</v>
      </c>
      <c r="J5" s="59" t="s">
        <v>90</v>
      </c>
      <c r="K5" s="19" t="s">
        <v>91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</row>
    <row r="6" spans="1:1024" ht="49.5" customHeight="1" x14ac:dyDescent="0.3">
      <c r="A6" s="17" t="s">
        <v>92</v>
      </c>
      <c r="B6" s="17" t="s">
        <v>93</v>
      </c>
      <c r="C6" s="17" t="s">
        <v>94</v>
      </c>
      <c r="D6" s="61" t="s">
        <v>95</v>
      </c>
      <c r="E6" s="61" t="s">
        <v>14</v>
      </c>
      <c r="F6" s="61" t="s">
        <v>96</v>
      </c>
      <c r="G6" s="61">
        <v>8670388249</v>
      </c>
      <c r="H6" s="61" t="s">
        <v>97</v>
      </c>
      <c r="I6" s="62">
        <v>6.39</v>
      </c>
      <c r="J6" s="62" t="str">
        <f t="shared" ref="J6:J46" si="0">IF(I6="X","FAILED"," Q")</f>
        <v xml:space="preserve"> Q</v>
      </c>
      <c r="K6" s="62">
        <f t="shared" ref="K6:K46" si="1">I6*10</f>
        <v>63.9</v>
      </c>
    </row>
    <row r="7" spans="1:1024" ht="49.5" customHeight="1" x14ac:dyDescent="0.3">
      <c r="A7" s="17" t="s">
        <v>98</v>
      </c>
      <c r="B7" s="17" t="s">
        <v>99</v>
      </c>
      <c r="C7" s="17" t="s">
        <v>100</v>
      </c>
      <c r="D7" s="61" t="s">
        <v>101</v>
      </c>
      <c r="E7" s="61" t="s">
        <v>14</v>
      </c>
      <c r="F7" s="61" t="s">
        <v>102</v>
      </c>
      <c r="G7" s="61">
        <v>9933852553</v>
      </c>
      <c r="H7" s="61" t="s">
        <v>103</v>
      </c>
      <c r="I7" s="62">
        <v>7.05</v>
      </c>
      <c r="J7" s="62" t="str">
        <f t="shared" si="0"/>
        <v xml:space="preserve"> Q</v>
      </c>
      <c r="K7" s="62">
        <f t="shared" si="1"/>
        <v>70.5</v>
      </c>
    </row>
    <row r="8" spans="1:1024" ht="49.5" customHeight="1" x14ac:dyDescent="0.3">
      <c r="A8" s="17" t="s">
        <v>104</v>
      </c>
      <c r="B8" s="17" t="s">
        <v>105</v>
      </c>
      <c r="C8" s="17" t="s">
        <v>106</v>
      </c>
      <c r="D8" s="61" t="s">
        <v>107</v>
      </c>
      <c r="E8" s="61" t="s">
        <v>14</v>
      </c>
      <c r="F8" s="61" t="s">
        <v>108</v>
      </c>
      <c r="G8" s="61">
        <v>9476118858</v>
      </c>
      <c r="H8" s="61" t="s">
        <v>103</v>
      </c>
      <c r="I8" s="62">
        <v>7.15</v>
      </c>
      <c r="J8" s="62" t="str">
        <f t="shared" si="0"/>
        <v xml:space="preserve"> Q</v>
      </c>
      <c r="K8" s="62">
        <f t="shared" si="1"/>
        <v>71.5</v>
      </c>
    </row>
    <row r="9" spans="1:1024" ht="49.5" customHeight="1" x14ac:dyDescent="0.3">
      <c r="A9" s="17" t="s">
        <v>109</v>
      </c>
      <c r="B9" s="17" t="s">
        <v>110</v>
      </c>
      <c r="C9" s="17" t="s">
        <v>111</v>
      </c>
      <c r="D9" s="61" t="s">
        <v>112</v>
      </c>
      <c r="E9" s="61" t="s">
        <v>113</v>
      </c>
      <c r="F9" s="61" t="s">
        <v>114</v>
      </c>
      <c r="G9" s="61">
        <v>9647597098</v>
      </c>
      <c r="H9" s="61" t="s">
        <v>103</v>
      </c>
      <c r="I9" s="62">
        <v>7.28</v>
      </c>
      <c r="J9" s="62" t="str">
        <f t="shared" si="0"/>
        <v xml:space="preserve"> Q</v>
      </c>
      <c r="K9" s="62">
        <f t="shared" si="1"/>
        <v>72.8</v>
      </c>
    </row>
    <row r="10" spans="1:1024" ht="49.5" customHeight="1" x14ac:dyDescent="0.3">
      <c r="A10" s="17" t="s">
        <v>115</v>
      </c>
      <c r="B10" s="17" t="s">
        <v>116</v>
      </c>
      <c r="C10" s="17" t="s">
        <v>117</v>
      </c>
      <c r="D10" s="61" t="s">
        <v>118</v>
      </c>
      <c r="E10" s="61" t="s">
        <v>113</v>
      </c>
      <c r="F10" s="61" t="s">
        <v>114</v>
      </c>
      <c r="G10" s="61">
        <v>8001740864</v>
      </c>
      <c r="H10" s="61" t="s">
        <v>103</v>
      </c>
      <c r="I10" s="62">
        <v>7.3</v>
      </c>
      <c r="J10" s="62" t="str">
        <f t="shared" si="0"/>
        <v xml:space="preserve"> Q</v>
      </c>
      <c r="K10" s="62">
        <f t="shared" si="1"/>
        <v>73</v>
      </c>
    </row>
    <row r="11" spans="1:1024" ht="49.5" customHeight="1" x14ac:dyDescent="0.3">
      <c r="A11" s="17" t="s">
        <v>119</v>
      </c>
      <c r="B11" s="17" t="s">
        <v>120</v>
      </c>
      <c r="C11" s="17" t="s">
        <v>121</v>
      </c>
      <c r="D11" s="61" t="s">
        <v>122</v>
      </c>
      <c r="E11" s="61" t="s">
        <v>14</v>
      </c>
      <c r="F11" s="61" t="s">
        <v>123</v>
      </c>
      <c r="G11" s="61">
        <v>7061186783</v>
      </c>
      <c r="H11" s="61" t="s">
        <v>103</v>
      </c>
      <c r="I11" s="62">
        <v>7.31</v>
      </c>
      <c r="J11" s="62" t="str">
        <f t="shared" si="0"/>
        <v xml:space="preserve"> Q</v>
      </c>
      <c r="K11" s="62">
        <f t="shared" si="1"/>
        <v>73.099999999999994</v>
      </c>
    </row>
    <row r="12" spans="1:1024" s="6" customFormat="1" ht="49.5" customHeight="1" x14ac:dyDescent="0.3">
      <c r="A12" s="17" t="s">
        <v>124</v>
      </c>
      <c r="B12" s="17" t="s">
        <v>125</v>
      </c>
      <c r="C12" s="17" t="s">
        <v>61</v>
      </c>
      <c r="D12" s="61" t="s">
        <v>126</v>
      </c>
      <c r="E12" s="61" t="s">
        <v>113</v>
      </c>
      <c r="F12" s="61" t="s">
        <v>114</v>
      </c>
      <c r="G12" s="61">
        <v>9339463780</v>
      </c>
      <c r="H12" s="61" t="s">
        <v>103</v>
      </c>
      <c r="I12" s="62">
        <v>7.31</v>
      </c>
      <c r="J12" s="62" t="str">
        <f t="shared" si="0"/>
        <v xml:space="preserve"> Q</v>
      </c>
      <c r="K12" s="62">
        <f t="shared" si="1"/>
        <v>73.099999999999994</v>
      </c>
    </row>
    <row r="13" spans="1:1024" ht="49.5" customHeight="1" x14ac:dyDescent="0.3">
      <c r="A13" s="17" t="s">
        <v>127</v>
      </c>
      <c r="B13" s="17" t="s">
        <v>128</v>
      </c>
      <c r="C13" s="17" t="s">
        <v>129</v>
      </c>
      <c r="D13" s="61" t="s">
        <v>130</v>
      </c>
      <c r="E13" s="61" t="s">
        <v>113</v>
      </c>
      <c r="F13" s="61" t="s">
        <v>114</v>
      </c>
      <c r="G13" s="61">
        <v>6296342460</v>
      </c>
      <c r="H13" s="61" t="s">
        <v>103</v>
      </c>
      <c r="I13" s="62">
        <v>7.33</v>
      </c>
      <c r="J13" s="62" t="str">
        <f t="shared" si="0"/>
        <v xml:space="preserve"> Q</v>
      </c>
      <c r="K13" s="62">
        <f t="shared" si="1"/>
        <v>73.3</v>
      </c>
    </row>
    <row r="14" spans="1:1024" ht="49.5" customHeight="1" x14ac:dyDescent="0.3">
      <c r="A14" s="17" t="s">
        <v>131</v>
      </c>
      <c r="B14" s="17" t="s">
        <v>132</v>
      </c>
      <c r="C14" s="17" t="s">
        <v>133</v>
      </c>
      <c r="D14" s="61" t="s">
        <v>134</v>
      </c>
      <c r="E14" s="61" t="s">
        <v>14</v>
      </c>
      <c r="F14" s="61" t="s">
        <v>135</v>
      </c>
      <c r="G14" s="61">
        <v>9749971335</v>
      </c>
      <c r="H14" s="61" t="s">
        <v>103</v>
      </c>
      <c r="I14" s="62">
        <v>7.33</v>
      </c>
      <c r="J14" s="62" t="str">
        <f t="shared" si="0"/>
        <v xml:space="preserve"> Q</v>
      </c>
      <c r="K14" s="62">
        <f t="shared" si="1"/>
        <v>73.3</v>
      </c>
    </row>
    <row r="15" spans="1:1024" ht="49.5" customHeight="1" x14ac:dyDescent="0.3">
      <c r="A15" s="17" t="s">
        <v>136</v>
      </c>
      <c r="B15" s="17" t="s">
        <v>137</v>
      </c>
      <c r="C15" s="17" t="s">
        <v>138</v>
      </c>
      <c r="D15" s="61" t="s">
        <v>139</v>
      </c>
      <c r="E15" s="61" t="s">
        <v>113</v>
      </c>
      <c r="F15" s="61" t="s">
        <v>135</v>
      </c>
      <c r="G15" s="61">
        <v>6297203861</v>
      </c>
      <c r="H15" s="61" t="s">
        <v>103</v>
      </c>
      <c r="I15" s="62">
        <v>7.33</v>
      </c>
      <c r="J15" s="62" t="str">
        <f t="shared" si="0"/>
        <v xml:space="preserve"> Q</v>
      </c>
      <c r="K15" s="62">
        <f t="shared" si="1"/>
        <v>73.3</v>
      </c>
    </row>
    <row r="16" spans="1:1024" ht="49.5" customHeight="1" x14ac:dyDescent="0.3">
      <c r="A16" s="17" t="s">
        <v>140</v>
      </c>
      <c r="B16" s="17" t="s">
        <v>141</v>
      </c>
      <c r="C16" s="17" t="s">
        <v>142</v>
      </c>
      <c r="D16" s="61" t="s">
        <v>143</v>
      </c>
      <c r="E16" s="61" t="s">
        <v>14</v>
      </c>
      <c r="F16" s="61" t="s">
        <v>135</v>
      </c>
      <c r="G16" s="61">
        <v>7679491178</v>
      </c>
      <c r="H16" s="61" t="s">
        <v>103</v>
      </c>
      <c r="I16" s="62">
        <v>7.34</v>
      </c>
      <c r="J16" s="62" t="str">
        <f t="shared" si="0"/>
        <v xml:space="preserve"> Q</v>
      </c>
      <c r="K16" s="62">
        <f t="shared" si="1"/>
        <v>73.400000000000006</v>
      </c>
    </row>
    <row r="17" spans="1:11" ht="49.5" customHeight="1" x14ac:dyDescent="0.3">
      <c r="A17" s="17" t="s">
        <v>144</v>
      </c>
      <c r="B17" s="17" t="s">
        <v>145</v>
      </c>
      <c r="C17" s="17" t="s">
        <v>146</v>
      </c>
      <c r="D17" s="61" t="s">
        <v>147</v>
      </c>
      <c r="E17" s="61" t="s">
        <v>113</v>
      </c>
      <c r="F17" s="61" t="s">
        <v>135</v>
      </c>
      <c r="G17" s="61">
        <v>7908360547</v>
      </c>
      <c r="H17" s="61" t="s">
        <v>103</v>
      </c>
      <c r="I17" s="62">
        <v>7.36</v>
      </c>
      <c r="J17" s="62" t="str">
        <f t="shared" si="0"/>
        <v xml:space="preserve"> Q</v>
      </c>
      <c r="K17" s="62">
        <f t="shared" si="1"/>
        <v>73.600000000000009</v>
      </c>
    </row>
    <row r="18" spans="1:11" ht="49.5" customHeight="1" x14ac:dyDescent="0.3">
      <c r="A18" s="17" t="s">
        <v>148</v>
      </c>
      <c r="B18" s="17" t="s">
        <v>149</v>
      </c>
      <c r="C18" s="17" t="s">
        <v>150</v>
      </c>
      <c r="D18" s="61" t="s">
        <v>151</v>
      </c>
      <c r="E18" s="61" t="s">
        <v>14</v>
      </c>
      <c r="F18" s="61" t="s">
        <v>152</v>
      </c>
      <c r="G18" s="61">
        <v>9734025581</v>
      </c>
      <c r="H18" s="61" t="s">
        <v>153</v>
      </c>
      <c r="I18" s="62">
        <v>7.39</v>
      </c>
      <c r="J18" s="62" t="str">
        <f t="shared" si="0"/>
        <v xml:space="preserve"> Q</v>
      </c>
      <c r="K18" s="62">
        <f t="shared" si="1"/>
        <v>73.899999999999991</v>
      </c>
    </row>
    <row r="19" spans="1:11" ht="49.5" customHeight="1" x14ac:dyDescent="0.3">
      <c r="A19" s="17" t="s">
        <v>154</v>
      </c>
      <c r="B19" s="17" t="s">
        <v>155</v>
      </c>
      <c r="C19" s="17" t="s">
        <v>156</v>
      </c>
      <c r="D19" s="61" t="s">
        <v>157</v>
      </c>
      <c r="E19" s="61" t="s">
        <v>14</v>
      </c>
      <c r="F19" s="61" t="s">
        <v>158</v>
      </c>
      <c r="G19" s="61">
        <v>6295306216</v>
      </c>
      <c r="H19" s="61" t="s">
        <v>103</v>
      </c>
      <c r="I19" s="62">
        <v>7.41</v>
      </c>
      <c r="J19" s="62" t="str">
        <f t="shared" si="0"/>
        <v xml:space="preserve"> Q</v>
      </c>
      <c r="K19" s="62">
        <f t="shared" si="1"/>
        <v>74.099999999999994</v>
      </c>
    </row>
    <row r="20" spans="1:11" ht="49.5" customHeight="1" x14ac:dyDescent="0.3">
      <c r="A20" s="17" t="s">
        <v>159</v>
      </c>
      <c r="B20" s="17" t="s">
        <v>160</v>
      </c>
      <c r="C20" s="17" t="s">
        <v>161</v>
      </c>
      <c r="D20" s="61" t="s">
        <v>162</v>
      </c>
      <c r="E20" s="61" t="s">
        <v>14</v>
      </c>
      <c r="F20" s="61" t="s">
        <v>163</v>
      </c>
      <c r="G20" s="61">
        <v>6295589935</v>
      </c>
      <c r="H20" s="61" t="s">
        <v>103</v>
      </c>
      <c r="I20" s="62">
        <v>7.41</v>
      </c>
      <c r="J20" s="62" t="str">
        <f t="shared" si="0"/>
        <v xml:space="preserve"> Q</v>
      </c>
      <c r="K20" s="62">
        <f t="shared" si="1"/>
        <v>74.099999999999994</v>
      </c>
    </row>
    <row r="21" spans="1:11" ht="49.5" customHeight="1" x14ac:dyDescent="0.3">
      <c r="A21" s="17" t="s">
        <v>164</v>
      </c>
      <c r="B21" s="17" t="s">
        <v>165</v>
      </c>
      <c r="C21" s="17" t="s">
        <v>166</v>
      </c>
      <c r="D21" s="61" t="s">
        <v>167</v>
      </c>
      <c r="E21" s="61" t="s">
        <v>113</v>
      </c>
      <c r="F21" s="61" t="s">
        <v>114</v>
      </c>
      <c r="G21" s="61">
        <v>9883117529</v>
      </c>
      <c r="H21" s="61" t="s">
        <v>103</v>
      </c>
      <c r="I21" s="62">
        <v>7.43</v>
      </c>
      <c r="J21" s="62" t="str">
        <f t="shared" si="0"/>
        <v xml:space="preserve"> Q</v>
      </c>
      <c r="K21" s="62">
        <f t="shared" si="1"/>
        <v>74.3</v>
      </c>
    </row>
    <row r="22" spans="1:11" ht="49.5" customHeight="1" x14ac:dyDescent="0.3">
      <c r="A22" s="17" t="s">
        <v>168</v>
      </c>
      <c r="B22" s="17" t="s">
        <v>169</v>
      </c>
      <c r="C22" s="17" t="s">
        <v>170</v>
      </c>
      <c r="D22" s="61" t="s">
        <v>171</v>
      </c>
      <c r="E22" s="61" t="s">
        <v>113</v>
      </c>
      <c r="F22" s="61" t="s">
        <v>114</v>
      </c>
      <c r="G22" s="61">
        <v>7076110733</v>
      </c>
      <c r="H22" s="61" t="s">
        <v>103</v>
      </c>
      <c r="I22" s="62">
        <v>7.49</v>
      </c>
      <c r="J22" s="62" t="str">
        <f t="shared" si="0"/>
        <v xml:space="preserve"> Q</v>
      </c>
      <c r="K22" s="62">
        <f t="shared" si="1"/>
        <v>74.900000000000006</v>
      </c>
    </row>
    <row r="23" spans="1:11" ht="49.5" customHeight="1" x14ac:dyDescent="0.3">
      <c r="A23" s="17" t="s">
        <v>172</v>
      </c>
      <c r="B23" s="17" t="s">
        <v>173</v>
      </c>
      <c r="C23" s="17" t="s">
        <v>174</v>
      </c>
      <c r="D23" s="61" t="s">
        <v>175</v>
      </c>
      <c r="E23" s="61" t="s">
        <v>113</v>
      </c>
      <c r="F23" s="61" t="s">
        <v>114</v>
      </c>
      <c r="G23" s="61">
        <v>8617505116</v>
      </c>
      <c r="H23" s="61" t="s">
        <v>103</v>
      </c>
      <c r="I23" s="62">
        <v>7.52</v>
      </c>
      <c r="J23" s="62" t="str">
        <f t="shared" si="0"/>
        <v xml:space="preserve"> Q</v>
      </c>
      <c r="K23" s="62">
        <f t="shared" si="1"/>
        <v>75.199999999999989</v>
      </c>
    </row>
    <row r="24" spans="1:11" ht="49.5" customHeight="1" x14ac:dyDescent="0.3">
      <c r="A24" s="17" t="s">
        <v>176</v>
      </c>
      <c r="B24" s="17" t="s">
        <v>177</v>
      </c>
      <c r="C24" s="17" t="s">
        <v>178</v>
      </c>
      <c r="D24" s="61" t="s">
        <v>179</v>
      </c>
      <c r="E24" s="61" t="s">
        <v>113</v>
      </c>
      <c r="F24" s="61" t="s">
        <v>135</v>
      </c>
      <c r="G24" s="61">
        <v>9832201337</v>
      </c>
      <c r="H24" s="61" t="s">
        <v>103</v>
      </c>
      <c r="I24" s="62">
        <v>7.52</v>
      </c>
      <c r="J24" s="62" t="str">
        <f t="shared" si="0"/>
        <v xml:space="preserve"> Q</v>
      </c>
      <c r="K24" s="62">
        <f t="shared" si="1"/>
        <v>75.199999999999989</v>
      </c>
    </row>
    <row r="25" spans="1:11" ht="49.5" customHeight="1" x14ac:dyDescent="0.3">
      <c r="A25" s="17" t="s">
        <v>180</v>
      </c>
      <c r="B25" s="17" t="s">
        <v>181</v>
      </c>
      <c r="C25" s="17" t="s">
        <v>100</v>
      </c>
      <c r="D25" s="61" t="s">
        <v>182</v>
      </c>
      <c r="E25" s="61" t="s">
        <v>113</v>
      </c>
      <c r="F25" s="61" t="s">
        <v>114</v>
      </c>
      <c r="G25" s="61">
        <v>9641267687</v>
      </c>
      <c r="H25" s="61" t="s">
        <v>103</v>
      </c>
      <c r="I25" s="62">
        <v>7.54</v>
      </c>
      <c r="J25" s="62" t="str">
        <f t="shared" si="0"/>
        <v xml:space="preserve"> Q</v>
      </c>
      <c r="K25" s="62">
        <f t="shared" si="1"/>
        <v>75.400000000000006</v>
      </c>
    </row>
    <row r="26" spans="1:11" ht="49.5" customHeight="1" x14ac:dyDescent="0.3">
      <c r="A26" s="17" t="s">
        <v>183</v>
      </c>
      <c r="B26" s="17" t="s">
        <v>184</v>
      </c>
      <c r="C26" s="17" t="s">
        <v>185</v>
      </c>
      <c r="D26" s="61" t="s">
        <v>186</v>
      </c>
      <c r="E26" s="61" t="s">
        <v>14</v>
      </c>
      <c r="F26" s="61" t="s">
        <v>114</v>
      </c>
      <c r="G26" s="61">
        <v>9735594392</v>
      </c>
      <c r="H26" s="61" t="s">
        <v>103</v>
      </c>
      <c r="I26" s="62">
        <v>7.57</v>
      </c>
      <c r="J26" s="62" t="str">
        <f t="shared" si="0"/>
        <v xml:space="preserve"> Q</v>
      </c>
      <c r="K26" s="62">
        <f t="shared" si="1"/>
        <v>75.7</v>
      </c>
    </row>
    <row r="27" spans="1:11" ht="49.5" customHeight="1" x14ac:dyDescent="0.3">
      <c r="A27" s="17" t="s">
        <v>187</v>
      </c>
      <c r="B27" s="17" t="s">
        <v>188</v>
      </c>
      <c r="C27" s="17" t="s">
        <v>189</v>
      </c>
      <c r="D27" s="61" t="s">
        <v>190</v>
      </c>
      <c r="E27" s="61" t="s">
        <v>14</v>
      </c>
      <c r="F27" s="61" t="s">
        <v>135</v>
      </c>
      <c r="G27" s="61">
        <v>9064818348</v>
      </c>
      <c r="H27" s="61" t="s">
        <v>103</v>
      </c>
      <c r="I27" s="62">
        <v>7.57</v>
      </c>
      <c r="J27" s="62" t="str">
        <f t="shared" si="0"/>
        <v xml:space="preserve"> Q</v>
      </c>
      <c r="K27" s="62">
        <f t="shared" si="1"/>
        <v>75.7</v>
      </c>
    </row>
    <row r="28" spans="1:11" ht="49.5" customHeight="1" x14ac:dyDescent="0.3">
      <c r="A28" s="17" t="s">
        <v>191</v>
      </c>
      <c r="B28" s="17" t="s">
        <v>192</v>
      </c>
      <c r="C28" s="17" t="s">
        <v>193</v>
      </c>
      <c r="D28" s="61" t="s">
        <v>194</v>
      </c>
      <c r="E28" s="61" t="s">
        <v>113</v>
      </c>
      <c r="F28" s="61" t="s">
        <v>195</v>
      </c>
      <c r="G28" s="61">
        <v>8670413129</v>
      </c>
      <c r="H28" s="61" t="s">
        <v>103</v>
      </c>
      <c r="I28" s="62">
        <v>7.59</v>
      </c>
      <c r="J28" s="62" t="str">
        <f t="shared" si="0"/>
        <v xml:space="preserve"> Q</v>
      </c>
      <c r="K28" s="62">
        <f t="shared" si="1"/>
        <v>75.900000000000006</v>
      </c>
    </row>
    <row r="29" spans="1:11" ht="49.5" customHeight="1" x14ac:dyDescent="0.3">
      <c r="A29" s="17" t="s">
        <v>196</v>
      </c>
      <c r="B29" s="17" t="s">
        <v>197</v>
      </c>
      <c r="C29" s="17" t="s">
        <v>198</v>
      </c>
      <c r="D29" s="61" t="s">
        <v>199</v>
      </c>
      <c r="E29" s="61" t="s">
        <v>14</v>
      </c>
      <c r="F29" s="61" t="s">
        <v>200</v>
      </c>
      <c r="G29" s="61">
        <v>7063271779</v>
      </c>
      <c r="H29" s="61" t="s">
        <v>103</v>
      </c>
      <c r="I29" s="62">
        <v>7.59</v>
      </c>
      <c r="J29" s="62" t="str">
        <f t="shared" si="0"/>
        <v xml:space="preserve"> Q</v>
      </c>
      <c r="K29" s="62">
        <f t="shared" si="1"/>
        <v>75.900000000000006</v>
      </c>
    </row>
    <row r="30" spans="1:11" ht="49.5" customHeight="1" x14ac:dyDescent="0.3">
      <c r="A30" s="17" t="s">
        <v>201</v>
      </c>
      <c r="B30" s="17" t="s">
        <v>202</v>
      </c>
      <c r="C30" s="17" t="s">
        <v>203</v>
      </c>
      <c r="D30" s="61" t="s">
        <v>204</v>
      </c>
      <c r="E30" s="61" t="s">
        <v>14</v>
      </c>
      <c r="F30" s="61" t="s">
        <v>135</v>
      </c>
      <c r="G30" s="61">
        <v>7001509625</v>
      </c>
      <c r="H30" s="61" t="s">
        <v>103</v>
      </c>
      <c r="I30" s="62">
        <v>7.67</v>
      </c>
      <c r="J30" s="62" t="str">
        <f t="shared" si="0"/>
        <v xml:space="preserve"> Q</v>
      </c>
      <c r="K30" s="62">
        <f t="shared" si="1"/>
        <v>76.7</v>
      </c>
    </row>
    <row r="31" spans="1:11" ht="49.5" customHeight="1" x14ac:dyDescent="0.3">
      <c r="A31" s="17" t="s">
        <v>205</v>
      </c>
      <c r="B31" s="17" t="s">
        <v>206</v>
      </c>
      <c r="C31" s="17" t="s">
        <v>207</v>
      </c>
      <c r="D31" s="61" t="s">
        <v>208</v>
      </c>
      <c r="E31" s="61" t="s">
        <v>14</v>
      </c>
      <c r="F31" s="61" t="s">
        <v>209</v>
      </c>
      <c r="G31" s="61">
        <v>9679846846</v>
      </c>
      <c r="H31" s="61" t="s">
        <v>103</v>
      </c>
      <c r="I31" s="62">
        <v>7.69</v>
      </c>
      <c r="J31" s="62" t="str">
        <f t="shared" si="0"/>
        <v xml:space="preserve"> Q</v>
      </c>
      <c r="K31" s="62">
        <f t="shared" si="1"/>
        <v>76.900000000000006</v>
      </c>
    </row>
    <row r="32" spans="1:11" ht="49.5" customHeight="1" x14ac:dyDescent="0.3">
      <c r="A32" s="17" t="s">
        <v>210</v>
      </c>
      <c r="B32" s="17" t="s">
        <v>211</v>
      </c>
      <c r="C32" s="17" t="s">
        <v>212</v>
      </c>
      <c r="D32" s="61" t="s">
        <v>213</v>
      </c>
      <c r="E32" s="61" t="s">
        <v>113</v>
      </c>
      <c r="F32" s="61" t="s">
        <v>200</v>
      </c>
      <c r="G32" s="61">
        <v>9593931263</v>
      </c>
      <c r="H32" s="61" t="s">
        <v>103</v>
      </c>
      <c r="I32" s="62">
        <v>7.7</v>
      </c>
      <c r="J32" s="62" t="str">
        <f t="shared" si="0"/>
        <v xml:space="preserve"> Q</v>
      </c>
      <c r="K32" s="62">
        <f t="shared" si="1"/>
        <v>77</v>
      </c>
    </row>
    <row r="33" spans="1:11" ht="49.5" customHeight="1" x14ac:dyDescent="0.3">
      <c r="A33" s="17" t="s">
        <v>214</v>
      </c>
      <c r="B33" s="17" t="s">
        <v>215</v>
      </c>
      <c r="C33" s="17" t="s">
        <v>216</v>
      </c>
      <c r="D33" s="61" t="s">
        <v>217</v>
      </c>
      <c r="E33" s="61" t="s">
        <v>14</v>
      </c>
      <c r="F33" s="61" t="s">
        <v>218</v>
      </c>
      <c r="G33" s="61">
        <v>8158027690</v>
      </c>
      <c r="H33" s="61" t="s">
        <v>103</v>
      </c>
      <c r="I33" s="62">
        <v>7.72</v>
      </c>
      <c r="J33" s="62" t="str">
        <f t="shared" si="0"/>
        <v xml:space="preserve"> Q</v>
      </c>
      <c r="K33" s="62">
        <f t="shared" si="1"/>
        <v>77.2</v>
      </c>
    </row>
    <row r="34" spans="1:11" ht="49.5" customHeight="1" x14ac:dyDescent="0.3">
      <c r="A34" s="17" t="s">
        <v>219</v>
      </c>
      <c r="B34" s="17" t="s">
        <v>220</v>
      </c>
      <c r="C34" s="17" t="s">
        <v>221</v>
      </c>
      <c r="D34" s="61" t="s">
        <v>222</v>
      </c>
      <c r="E34" s="61" t="s">
        <v>113</v>
      </c>
      <c r="F34" s="61" t="s">
        <v>114</v>
      </c>
      <c r="G34" s="61">
        <v>7098125825</v>
      </c>
      <c r="H34" s="61" t="s">
        <v>103</v>
      </c>
      <c r="I34" s="62">
        <v>7.72</v>
      </c>
      <c r="J34" s="62" t="str">
        <f t="shared" si="0"/>
        <v xml:space="preserve"> Q</v>
      </c>
      <c r="K34" s="62">
        <f t="shared" si="1"/>
        <v>77.2</v>
      </c>
    </row>
    <row r="35" spans="1:11" ht="49.5" customHeight="1" x14ac:dyDescent="0.3">
      <c r="A35" s="17" t="s">
        <v>223</v>
      </c>
      <c r="B35" s="17" t="s">
        <v>224</v>
      </c>
      <c r="C35" s="17" t="s">
        <v>225</v>
      </c>
      <c r="D35" s="61" t="s">
        <v>226</v>
      </c>
      <c r="E35" s="61" t="s">
        <v>14</v>
      </c>
      <c r="F35" s="61" t="s">
        <v>227</v>
      </c>
      <c r="G35" s="61">
        <v>7001074761</v>
      </c>
      <c r="H35" s="61" t="s">
        <v>103</v>
      </c>
      <c r="I35" s="62">
        <v>7.72</v>
      </c>
      <c r="J35" s="62" t="str">
        <f t="shared" si="0"/>
        <v xml:space="preserve"> Q</v>
      </c>
      <c r="K35" s="62">
        <f t="shared" si="1"/>
        <v>77.2</v>
      </c>
    </row>
    <row r="36" spans="1:11" ht="49.5" customHeight="1" x14ac:dyDescent="0.3">
      <c r="A36" s="17" t="s">
        <v>228</v>
      </c>
      <c r="B36" s="17" t="s">
        <v>229</v>
      </c>
      <c r="C36" s="17" t="s">
        <v>230</v>
      </c>
      <c r="D36" s="61" t="s">
        <v>231</v>
      </c>
      <c r="E36" s="61" t="s">
        <v>113</v>
      </c>
      <c r="F36" s="61" t="s">
        <v>218</v>
      </c>
      <c r="G36" s="61">
        <v>7364999213</v>
      </c>
      <c r="H36" s="61" t="s">
        <v>103</v>
      </c>
      <c r="I36" s="62">
        <v>7.74</v>
      </c>
      <c r="J36" s="62" t="str">
        <f t="shared" si="0"/>
        <v xml:space="preserve"> Q</v>
      </c>
      <c r="K36" s="62">
        <f t="shared" si="1"/>
        <v>77.400000000000006</v>
      </c>
    </row>
    <row r="37" spans="1:11" ht="49.5" customHeight="1" x14ac:dyDescent="0.3">
      <c r="A37" s="17" t="s">
        <v>232</v>
      </c>
      <c r="B37" s="17" t="s">
        <v>233</v>
      </c>
      <c r="C37" s="17" t="s">
        <v>26</v>
      </c>
      <c r="D37" s="61" t="s">
        <v>234</v>
      </c>
      <c r="E37" s="61" t="s">
        <v>14</v>
      </c>
      <c r="F37" s="61" t="s">
        <v>114</v>
      </c>
      <c r="G37" s="61">
        <v>8927034798</v>
      </c>
      <c r="H37" s="61" t="s">
        <v>103</v>
      </c>
      <c r="I37" s="62">
        <v>7.77</v>
      </c>
      <c r="J37" s="62" t="str">
        <f t="shared" si="0"/>
        <v xml:space="preserve"> Q</v>
      </c>
      <c r="K37" s="62">
        <f t="shared" si="1"/>
        <v>77.699999999999989</v>
      </c>
    </row>
    <row r="38" spans="1:11" ht="49.5" customHeight="1" x14ac:dyDescent="0.3">
      <c r="A38" s="17" t="s">
        <v>235</v>
      </c>
      <c r="B38" s="17" t="s">
        <v>236</v>
      </c>
      <c r="C38" s="17" t="s">
        <v>237</v>
      </c>
      <c r="D38" s="61" t="s">
        <v>238</v>
      </c>
      <c r="E38" s="61" t="s">
        <v>113</v>
      </c>
      <c r="F38" s="61" t="s">
        <v>114</v>
      </c>
      <c r="G38" s="61">
        <v>7679040146</v>
      </c>
      <c r="H38" s="61" t="s">
        <v>103</v>
      </c>
      <c r="I38" s="62">
        <v>7.79</v>
      </c>
      <c r="J38" s="62" t="str">
        <f t="shared" si="0"/>
        <v xml:space="preserve"> Q</v>
      </c>
      <c r="K38" s="62">
        <f t="shared" si="1"/>
        <v>77.900000000000006</v>
      </c>
    </row>
    <row r="39" spans="1:11" ht="49.5" customHeight="1" x14ac:dyDescent="0.3">
      <c r="A39" s="17" t="s">
        <v>239</v>
      </c>
      <c r="B39" s="17" t="s">
        <v>240</v>
      </c>
      <c r="C39" s="17" t="s">
        <v>241</v>
      </c>
      <c r="D39" s="61" t="s">
        <v>242</v>
      </c>
      <c r="E39" s="61" t="s">
        <v>14</v>
      </c>
      <c r="F39" s="61" t="s">
        <v>209</v>
      </c>
      <c r="G39" s="61">
        <v>7478049159</v>
      </c>
      <c r="H39" s="61" t="s">
        <v>103</v>
      </c>
      <c r="I39" s="62">
        <v>7.87</v>
      </c>
      <c r="J39" s="62" t="str">
        <f t="shared" si="0"/>
        <v xml:space="preserve"> Q</v>
      </c>
      <c r="K39" s="62">
        <f t="shared" si="1"/>
        <v>78.7</v>
      </c>
    </row>
    <row r="40" spans="1:11" ht="49.5" customHeight="1" x14ac:dyDescent="0.3">
      <c r="A40" s="17" t="s">
        <v>243</v>
      </c>
      <c r="B40" s="17" t="s">
        <v>244</v>
      </c>
      <c r="C40" s="17" t="s">
        <v>245</v>
      </c>
      <c r="D40" s="61" t="s">
        <v>246</v>
      </c>
      <c r="E40" s="61" t="s">
        <v>113</v>
      </c>
      <c r="F40" s="61" t="s">
        <v>114</v>
      </c>
      <c r="G40" s="61">
        <v>9883879163</v>
      </c>
      <c r="H40" s="61" t="s">
        <v>103</v>
      </c>
      <c r="I40" s="62">
        <v>7.87</v>
      </c>
      <c r="J40" s="62" t="str">
        <f t="shared" si="0"/>
        <v xml:space="preserve"> Q</v>
      </c>
      <c r="K40" s="62">
        <f t="shared" si="1"/>
        <v>78.7</v>
      </c>
    </row>
    <row r="41" spans="1:11" ht="49.5" customHeight="1" x14ac:dyDescent="0.3">
      <c r="A41" s="17" t="s">
        <v>247</v>
      </c>
      <c r="B41" s="17" t="s">
        <v>248</v>
      </c>
      <c r="C41" s="17" t="s">
        <v>249</v>
      </c>
      <c r="D41" s="61" t="s">
        <v>250</v>
      </c>
      <c r="E41" s="61" t="s">
        <v>113</v>
      </c>
      <c r="F41" s="61" t="s">
        <v>114</v>
      </c>
      <c r="G41" s="61">
        <v>8768638363</v>
      </c>
      <c r="H41" s="61" t="s">
        <v>103</v>
      </c>
      <c r="I41" s="62">
        <v>7.89</v>
      </c>
      <c r="J41" s="62" t="str">
        <f t="shared" si="0"/>
        <v xml:space="preserve"> Q</v>
      </c>
      <c r="K41" s="62">
        <f t="shared" si="1"/>
        <v>78.899999999999991</v>
      </c>
    </row>
    <row r="42" spans="1:11" ht="49.5" customHeight="1" x14ac:dyDescent="0.3">
      <c r="A42" s="17" t="s">
        <v>251</v>
      </c>
      <c r="B42" s="17" t="s">
        <v>252</v>
      </c>
      <c r="C42" s="17" t="s">
        <v>253</v>
      </c>
      <c r="D42" s="61" t="s">
        <v>254</v>
      </c>
      <c r="E42" s="61" t="s">
        <v>113</v>
      </c>
      <c r="F42" s="61" t="s">
        <v>114</v>
      </c>
      <c r="G42" s="61">
        <v>7478225656</v>
      </c>
      <c r="H42" s="61" t="s">
        <v>103</v>
      </c>
      <c r="I42" s="62">
        <v>7.89</v>
      </c>
      <c r="J42" s="62" t="str">
        <f t="shared" si="0"/>
        <v xml:space="preserve"> Q</v>
      </c>
      <c r="K42" s="62">
        <f t="shared" si="1"/>
        <v>78.899999999999991</v>
      </c>
    </row>
    <row r="43" spans="1:11" ht="49.5" customHeight="1" x14ac:dyDescent="0.3">
      <c r="A43" s="17" t="s">
        <v>255</v>
      </c>
      <c r="B43" s="17" t="s">
        <v>256</v>
      </c>
      <c r="C43" s="17" t="s">
        <v>257</v>
      </c>
      <c r="D43" s="61" t="s">
        <v>258</v>
      </c>
      <c r="E43" s="61" t="s">
        <v>113</v>
      </c>
      <c r="F43" s="61" t="s">
        <v>135</v>
      </c>
      <c r="G43" s="61">
        <v>9832956154</v>
      </c>
      <c r="H43" s="61" t="s">
        <v>103</v>
      </c>
      <c r="I43" s="62">
        <v>7.95</v>
      </c>
      <c r="J43" s="62" t="str">
        <f t="shared" si="0"/>
        <v xml:space="preserve"> Q</v>
      </c>
      <c r="K43" s="62">
        <f t="shared" si="1"/>
        <v>79.5</v>
      </c>
    </row>
    <row r="44" spans="1:11" ht="49.5" customHeight="1" x14ac:dyDescent="0.3">
      <c r="A44" s="17" t="s">
        <v>259</v>
      </c>
      <c r="B44" s="17" t="s">
        <v>260</v>
      </c>
      <c r="C44" s="17" t="s">
        <v>261</v>
      </c>
      <c r="D44" s="61" t="s">
        <v>262</v>
      </c>
      <c r="E44" s="61" t="s">
        <v>113</v>
      </c>
      <c r="F44" s="61" t="s">
        <v>114</v>
      </c>
      <c r="G44" s="61">
        <v>6295710397</v>
      </c>
      <c r="H44" s="61" t="s">
        <v>103</v>
      </c>
      <c r="I44" s="62">
        <v>7.95</v>
      </c>
      <c r="J44" s="62" t="str">
        <f t="shared" si="0"/>
        <v xml:space="preserve"> Q</v>
      </c>
      <c r="K44" s="62">
        <f t="shared" si="1"/>
        <v>79.5</v>
      </c>
    </row>
    <row r="45" spans="1:11" ht="49.5" customHeight="1" x14ac:dyDescent="0.3">
      <c r="A45" s="17" t="s">
        <v>263</v>
      </c>
      <c r="B45" s="17" t="s">
        <v>264</v>
      </c>
      <c r="C45" s="17" t="s">
        <v>265</v>
      </c>
      <c r="D45" s="61" t="s">
        <v>266</v>
      </c>
      <c r="E45" s="61" t="s">
        <v>113</v>
      </c>
      <c r="F45" s="61" t="s">
        <v>114</v>
      </c>
      <c r="G45" s="61">
        <v>6296413247</v>
      </c>
      <c r="H45" s="61" t="s">
        <v>103</v>
      </c>
      <c r="I45" s="62">
        <v>8.02</v>
      </c>
      <c r="J45" s="62" t="str">
        <f t="shared" si="0"/>
        <v xml:space="preserve"> Q</v>
      </c>
      <c r="K45" s="62">
        <f t="shared" si="1"/>
        <v>80.199999999999989</v>
      </c>
    </row>
    <row r="46" spans="1:11" ht="49.5" customHeight="1" x14ac:dyDescent="0.3">
      <c r="A46" s="17" t="s">
        <v>267</v>
      </c>
      <c r="B46" s="17" t="s">
        <v>268</v>
      </c>
      <c r="C46" s="17" t="s">
        <v>269</v>
      </c>
      <c r="D46" s="61" t="s">
        <v>270</v>
      </c>
      <c r="E46" s="61" t="s">
        <v>113</v>
      </c>
      <c r="F46" s="61" t="s">
        <v>271</v>
      </c>
      <c r="G46" s="61">
        <v>7364873173</v>
      </c>
      <c r="H46" s="61" t="s">
        <v>103</v>
      </c>
      <c r="I46" s="62">
        <v>8.0299999999999994</v>
      </c>
      <c r="J46" s="62" t="str">
        <f t="shared" si="0"/>
        <v xml:space="preserve"> Q</v>
      </c>
      <c r="K46" s="62">
        <f t="shared" si="1"/>
        <v>80.3</v>
      </c>
    </row>
    <row r="47" spans="1:11" ht="49.5" customHeight="1" x14ac:dyDescent="0.3">
      <c r="A47" s="13"/>
      <c r="B47" s="13"/>
      <c r="C47" s="13"/>
      <c r="D47" s="14"/>
      <c r="E47" s="15"/>
      <c r="F47" s="15"/>
      <c r="G47" s="15"/>
      <c r="H47" s="16"/>
      <c r="I47" s="6"/>
    </row>
    <row r="48" spans="1:11" ht="49.5" customHeight="1" x14ac:dyDescent="0.3">
      <c r="A48" s="13"/>
      <c r="B48" s="13"/>
      <c r="C48" s="13"/>
      <c r="D48" s="14"/>
      <c r="E48" s="15"/>
      <c r="F48" s="15"/>
      <c r="G48" s="15"/>
      <c r="H48" s="16"/>
      <c r="I48" s="6"/>
    </row>
    <row r="49" spans="1:9" ht="49.5" customHeight="1" x14ac:dyDescent="0.3">
      <c r="A49" s="13"/>
      <c r="B49" s="13"/>
      <c r="C49" s="13"/>
      <c r="D49" s="14"/>
      <c r="E49" s="15"/>
      <c r="F49" s="15"/>
      <c r="G49" s="15"/>
      <c r="H49" s="16"/>
      <c r="I49" s="6"/>
    </row>
    <row r="50" spans="1:9" ht="49.5" customHeight="1" x14ac:dyDescent="0.3">
      <c r="A50" s="13"/>
      <c r="B50" s="13"/>
      <c r="C50" s="13"/>
      <c r="D50" s="14"/>
      <c r="E50" s="15"/>
      <c r="F50" s="15"/>
      <c r="G50" s="15"/>
      <c r="H50" s="16"/>
      <c r="I50" s="6"/>
    </row>
    <row r="51" spans="1:9" ht="49.5" customHeight="1" x14ac:dyDescent="0.3">
      <c r="A51" s="13"/>
      <c r="B51" s="13"/>
      <c r="C51" s="13"/>
      <c r="D51" s="14"/>
      <c r="E51" s="15"/>
      <c r="F51" s="15"/>
      <c r="G51" s="15"/>
      <c r="H51" s="16"/>
      <c r="I51" s="6"/>
    </row>
    <row r="52" spans="1:9" ht="49.5" customHeight="1" x14ac:dyDescent="0.3">
      <c r="A52" s="13"/>
      <c r="B52" s="13"/>
      <c r="C52" s="13"/>
      <c r="D52" s="14"/>
      <c r="E52" s="15"/>
      <c r="F52" s="15"/>
      <c r="G52" s="15"/>
      <c r="H52" s="16"/>
      <c r="I52" s="6"/>
    </row>
    <row r="53" spans="1:9" ht="49.5" customHeight="1" x14ac:dyDescent="0.3">
      <c r="A53" s="13"/>
      <c r="B53" s="13"/>
      <c r="C53" s="13"/>
      <c r="D53" s="14"/>
      <c r="E53" s="15"/>
      <c r="F53" s="15"/>
      <c r="G53" s="15"/>
      <c r="H53" s="16"/>
      <c r="I53" s="6"/>
    </row>
    <row r="54" spans="1:9" ht="49.5" customHeight="1" x14ac:dyDescent="0.3">
      <c r="A54" s="13"/>
      <c r="B54" s="13"/>
      <c r="C54" s="13"/>
      <c r="D54" s="14"/>
      <c r="E54" s="15"/>
      <c r="F54" s="15"/>
      <c r="G54" s="15"/>
      <c r="H54" s="16"/>
      <c r="I54" s="6"/>
    </row>
    <row r="55" spans="1:9" ht="49.5" customHeight="1" x14ac:dyDescent="0.3">
      <c r="A55" s="13"/>
      <c r="B55" s="13"/>
      <c r="C55" s="13"/>
      <c r="D55" s="14"/>
      <c r="E55" s="15"/>
      <c r="F55" s="15"/>
      <c r="G55" s="15"/>
      <c r="H55" s="16"/>
      <c r="I55" s="6"/>
    </row>
    <row r="56" spans="1:9" ht="49.5" customHeight="1" x14ac:dyDescent="0.3">
      <c r="A56" s="13"/>
      <c r="B56" s="13"/>
      <c r="C56" s="13"/>
      <c r="D56" s="14"/>
      <c r="E56" s="15"/>
      <c r="F56" s="15"/>
      <c r="G56" s="15"/>
      <c r="H56" s="16"/>
      <c r="I56" s="6"/>
    </row>
    <row r="57" spans="1:9" ht="49.5" customHeight="1" x14ac:dyDescent="0.3">
      <c r="A57" s="13"/>
      <c r="B57" s="13"/>
      <c r="C57" s="13"/>
      <c r="D57" s="14"/>
      <c r="E57" s="15"/>
      <c r="F57" s="15"/>
      <c r="G57" s="15"/>
      <c r="H57" s="16"/>
      <c r="I57" s="6"/>
    </row>
    <row r="58" spans="1:9" ht="49.5" customHeight="1" x14ac:dyDescent="0.3">
      <c r="A58" s="13"/>
      <c r="B58" s="13"/>
      <c r="C58" s="13"/>
      <c r="D58" s="14"/>
      <c r="E58" s="15"/>
      <c r="F58" s="15"/>
      <c r="G58" s="15"/>
      <c r="H58" s="16"/>
      <c r="I58" s="6"/>
    </row>
    <row r="59" spans="1:9" ht="49.5" customHeight="1" x14ac:dyDescent="0.3">
      <c r="A59" s="13"/>
      <c r="B59" s="13"/>
      <c r="C59" s="13"/>
      <c r="D59" s="14"/>
      <c r="E59" s="15"/>
      <c r="F59" s="15"/>
      <c r="G59" s="15"/>
      <c r="H59" s="16"/>
      <c r="I59" s="6"/>
    </row>
    <row r="60" spans="1:9" ht="49.5" customHeight="1" x14ac:dyDescent="0.3">
      <c r="A60" s="13"/>
      <c r="B60" s="13"/>
      <c r="C60" s="13"/>
      <c r="D60" s="14"/>
      <c r="E60" s="15"/>
      <c r="F60" s="15"/>
      <c r="G60" s="15"/>
      <c r="H60" s="16"/>
      <c r="I60" s="6"/>
    </row>
    <row r="61" spans="1:9" ht="49.5" customHeight="1" x14ac:dyDescent="0.3">
      <c r="A61" s="13"/>
      <c r="B61" s="13"/>
      <c r="C61" s="13"/>
      <c r="D61" s="14"/>
      <c r="E61" s="15"/>
      <c r="F61" s="15"/>
      <c r="G61" s="15"/>
      <c r="H61" s="16"/>
      <c r="I61" s="6"/>
    </row>
    <row r="62" spans="1:9" ht="49.5" customHeight="1" x14ac:dyDescent="0.3">
      <c r="A62" s="13"/>
      <c r="B62" s="13"/>
      <c r="C62" s="13"/>
      <c r="D62" s="14"/>
      <c r="E62" s="15"/>
      <c r="F62" s="15"/>
      <c r="G62" s="15"/>
      <c r="H62" s="16"/>
      <c r="I62" s="6"/>
    </row>
    <row r="63" spans="1:9" ht="49.5" customHeight="1" x14ac:dyDescent="0.3">
      <c r="A63" s="13"/>
      <c r="B63" s="13"/>
      <c r="C63" s="13"/>
      <c r="D63" s="14"/>
      <c r="E63" s="15"/>
      <c r="F63" s="15"/>
      <c r="G63" s="15"/>
      <c r="H63" s="16"/>
      <c r="I63" s="6"/>
    </row>
    <row r="64" spans="1:9" ht="49.5" customHeight="1" x14ac:dyDescent="0.3">
      <c r="A64" s="13"/>
      <c r="B64" s="13"/>
      <c r="C64" s="13"/>
      <c r="D64" s="14"/>
      <c r="E64" s="15"/>
      <c r="F64" s="15"/>
      <c r="G64" s="15"/>
      <c r="H64" s="16"/>
      <c r="I64" s="6"/>
    </row>
    <row r="65" spans="1:9" ht="49.5" customHeight="1" x14ac:dyDescent="0.3">
      <c r="A65" s="13"/>
      <c r="B65" s="13"/>
      <c r="C65" s="13"/>
      <c r="D65" s="14"/>
      <c r="E65" s="15"/>
      <c r="F65" s="15"/>
      <c r="G65" s="15"/>
      <c r="H65" s="16"/>
      <c r="I65" s="6"/>
    </row>
    <row r="66" spans="1:9" ht="49.5" customHeight="1" x14ac:dyDescent="0.3">
      <c r="A66" s="13"/>
      <c r="B66" s="13"/>
      <c r="C66" s="13"/>
      <c r="D66" s="14"/>
      <c r="E66" s="15"/>
      <c r="F66" s="15"/>
      <c r="G66" s="15"/>
      <c r="H66" s="16"/>
      <c r="I66" s="6"/>
    </row>
    <row r="67" spans="1:9" ht="49.5" customHeight="1" x14ac:dyDescent="0.3">
      <c r="A67" s="13"/>
      <c r="B67" s="13"/>
      <c r="C67" s="13"/>
      <c r="D67" s="14"/>
      <c r="E67" s="15"/>
      <c r="F67" s="15"/>
      <c r="G67" s="15"/>
      <c r="H67" s="16"/>
      <c r="I67" s="6"/>
    </row>
    <row r="68" spans="1:9" ht="49.5" customHeight="1" x14ac:dyDescent="0.3">
      <c r="A68" s="13"/>
      <c r="B68" s="13"/>
      <c r="C68" s="13"/>
      <c r="D68" s="14"/>
      <c r="E68" s="15"/>
      <c r="F68" s="15"/>
      <c r="G68" s="15"/>
      <c r="H68" s="16"/>
      <c r="I68" s="6"/>
    </row>
    <row r="69" spans="1:9" ht="49.5" customHeight="1" x14ac:dyDescent="0.3">
      <c r="A69" s="13"/>
      <c r="B69" s="13"/>
      <c r="C69" s="13"/>
      <c r="D69" s="14"/>
      <c r="E69" s="15"/>
      <c r="F69" s="15"/>
      <c r="G69" s="15"/>
      <c r="H69" s="16"/>
      <c r="I69" s="6"/>
    </row>
    <row r="70" spans="1:9" ht="49.5" customHeight="1" x14ac:dyDescent="0.3">
      <c r="A70" s="13"/>
      <c r="B70" s="13"/>
      <c r="C70" s="13"/>
      <c r="D70" s="14"/>
      <c r="E70" s="15"/>
      <c r="F70" s="15"/>
      <c r="G70" s="15"/>
      <c r="H70" s="16"/>
      <c r="I70" s="6"/>
    </row>
    <row r="71" spans="1:9" ht="49.5" customHeight="1" x14ac:dyDescent="0.3">
      <c r="A71" s="13"/>
      <c r="B71" s="13"/>
      <c r="C71" s="13"/>
      <c r="D71" s="14"/>
      <c r="E71" s="15"/>
      <c r="F71" s="15"/>
      <c r="G71" s="15"/>
      <c r="H71" s="16"/>
      <c r="I71" s="6"/>
    </row>
    <row r="72" spans="1:9" ht="49.5" customHeight="1" x14ac:dyDescent="0.3">
      <c r="A72" s="13"/>
      <c r="B72" s="13"/>
      <c r="C72" s="13"/>
      <c r="D72" s="14"/>
      <c r="E72" s="15"/>
      <c r="F72" s="15"/>
      <c r="G72" s="15"/>
      <c r="H72" s="16"/>
      <c r="I72" s="6"/>
    </row>
    <row r="73" spans="1:9" ht="49.5" customHeight="1" x14ac:dyDescent="0.3">
      <c r="A73" s="13"/>
      <c r="B73" s="13"/>
      <c r="C73" s="13"/>
      <c r="D73" s="14"/>
      <c r="E73" s="15"/>
      <c r="F73" s="15"/>
      <c r="G73" s="15"/>
      <c r="H73" s="16"/>
      <c r="I73" s="6"/>
    </row>
    <row r="74" spans="1:9" ht="49.5" customHeight="1" x14ac:dyDescent="0.3">
      <c r="A74" s="13"/>
      <c r="B74" s="13"/>
      <c r="C74" s="13"/>
      <c r="D74" s="14"/>
      <c r="E74" s="15"/>
      <c r="F74" s="15"/>
      <c r="G74" s="15"/>
      <c r="H74" s="16"/>
      <c r="I74" s="6"/>
    </row>
    <row r="75" spans="1:9" ht="49.5" customHeight="1" x14ac:dyDescent="0.3">
      <c r="A75" s="13"/>
      <c r="B75" s="13"/>
      <c r="C75" s="13"/>
      <c r="D75" s="14"/>
      <c r="E75" s="15"/>
      <c r="F75" s="15"/>
      <c r="G75" s="15"/>
      <c r="H75" s="16"/>
      <c r="I75" s="6"/>
    </row>
    <row r="76" spans="1:9" ht="49.5" customHeight="1" x14ac:dyDescent="0.3">
      <c r="A76" s="13"/>
      <c r="B76" s="13"/>
      <c r="C76" s="13"/>
      <c r="D76" s="14"/>
      <c r="E76" s="15"/>
      <c r="F76" s="15"/>
      <c r="G76" s="15"/>
      <c r="H76" s="16"/>
      <c r="I76" s="6"/>
    </row>
    <row r="77" spans="1:9" ht="49.5" customHeight="1" x14ac:dyDescent="0.3">
      <c r="A77" s="13"/>
      <c r="B77" s="13"/>
      <c r="C77" s="13"/>
      <c r="D77" s="14"/>
      <c r="E77" s="15"/>
      <c r="F77" s="15"/>
      <c r="G77" s="15"/>
      <c r="H77" s="16"/>
      <c r="I77" s="6"/>
    </row>
    <row r="78" spans="1:9" ht="49.5" customHeight="1" x14ac:dyDescent="0.3">
      <c r="A78" s="13"/>
      <c r="B78" s="13"/>
      <c r="C78" s="13"/>
      <c r="D78" s="14"/>
      <c r="E78" s="15"/>
      <c r="F78" s="15"/>
      <c r="G78" s="15"/>
      <c r="H78" s="16"/>
      <c r="I78" s="6"/>
    </row>
    <row r="79" spans="1:9" ht="49.5" customHeight="1" x14ac:dyDescent="0.3">
      <c r="A79" s="13"/>
      <c r="B79" s="13"/>
      <c r="C79" s="13"/>
      <c r="D79" s="14"/>
      <c r="E79" s="15"/>
      <c r="F79" s="15"/>
      <c r="G79" s="15"/>
      <c r="H79" s="16"/>
      <c r="I79" s="6"/>
    </row>
    <row r="80" spans="1:9" ht="49.5" customHeight="1" x14ac:dyDescent="0.3">
      <c r="A80" s="13"/>
      <c r="B80" s="13"/>
      <c r="C80" s="13"/>
      <c r="D80" s="14"/>
      <c r="E80" s="15"/>
      <c r="F80" s="15"/>
      <c r="G80" s="15"/>
      <c r="H80" s="16"/>
      <c r="I80" s="6"/>
    </row>
    <row r="81" spans="1:9" ht="49.5" customHeight="1" x14ac:dyDescent="0.3">
      <c r="A81" s="13"/>
      <c r="B81" s="13"/>
      <c r="C81" s="13"/>
      <c r="D81" s="14"/>
      <c r="E81" s="15"/>
      <c r="F81" s="15"/>
      <c r="G81" s="15"/>
      <c r="H81" s="16"/>
      <c r="I81" s="6"/>
    </row>
    <row r="82" spans="1:9" ht="49.5" customHeight="1" x14ac:dyDescent="0.3">
      <c r="A82" s="13"/>
      <c r="B82" s="13"/>
      <c r="C82" s="13"/>
      <c r="D82" s="14"/>
      <c r="E82" s="15"/>
      <c r="F82" s="15"/>
      <c r="G82" s="15"/>
      <c r="H82" s="16"/>
      <c r="I82" s="6"/>
    </row>
    <row r="83" spans="1:9" ht="49.5" customHeight="1" x14ac:dyDescent="0.3">
      <c r="A83" s="13"/>
      <c r="B83" s="13"/>
      <c r="C83" s="13"/>
      <c r="D83" s="14"/>
      <c r="E83" s="15"/>
      <c r="F83" s="15"/>
      <c r="G83" s="15"/>
      <c r="H83" s="16"/>
      <c r="I83" s="6"/>
    </row>
    <row r="84" spans="1:9" ht="49.5" customHeight="1" x14ac:dyDescent="0.3">
      <c r="A84" s="13"/>
      <c r="B84" s="13"/>
      <c r="C84" s="13"/>
      <c r="D84" s="14"/>
      <c r="E84" s="15"/>
      <c r="F84" s="15"/>
      <c r="G84" s="15"/>
      <c r="H84" s="16"/>
      <c r="I84" s="6"/>
    </row>
    <row r="85" spans="1:9" ht="49.5" customHeight="1" x14ac:dyDescent="0.3">
      <c r="A85" s="13"/>
      <c r="B85" s="13"/>
      <c r="C85" s="13"/>
      <c r="D85" s="14"/>
      <c r="E85" s="15"/>
      <c r="F85" s="15"/>
      <c r="G85" s="15"/>
      <c r="H85" s="16"/>
      <c r="I85" s="6"/>
    </row>
    <row r="86" spans="1:9" ht="49.5" customHeight="1" x14ac:dyDescent="0.3">
      <c r="A86" s="13"/>
      <c r="B86" s="13"/>
      <c r="C86" s="13"/>
      <c r="D86" s="14"/>
      <c r="E86" s="15"/>
      <c r="F86" s="15"/>
      <c r="G86" s="15"/>
      <c r="H86" s="16"/>
      <c r="I86" s="6"/>
    </row>
    <row r="87" spans="1:9" ht="49.5" customHeight="1" x14ac:dyDescent="0.3">
      <c r="A87" s="13"/>
      <c r="B87" s="13"/>
      <c r="C87" s="13"/>
      <c r="D87" s="14"/>
      <c r="E87" s="15"/>
      <c r="F87" s="15"/>
      <c r="G87" s="15"/>
      <c r="H87" s="16"/>
      <c r="I87" s="6"/>
    </row>
    <row r="88" spans="1:9" ht="49.5" customHeight="1" x14ac:dyDescent="0.3">
      <c r="A88" s="13"/>
      <c r="B88" s="13"/>
      <c r="C88" s="13"/>
      <c r="D88" s="14"/>
      <c r="E88" s="15"/>
      <c r="F88" s="15"/>
      <c r="G88" s="15"/>
      <c r="H88" s="16"/>
      <c r="I88" s="6"/>
    </row>
    <row r="89" spans="1:9" ht="49.5" customHeight="1" x14ac:dyDescent="0.3">
      <c r="A89" s="13"/>
      <c r="B89" s="13"/>
      <c r="C89" s="13"/>
      <c r="D89" s="14"/>
      <c r="E89" s="15"/>
      <c r="F89" s="15"/>
      <c r="G89" s="15"/>
      <c r="H89" s="16"/>
      <c r="I89" s="6"/>
    </row>
    <row r="90" spans="1:9" ht="49.5" customHeight="1" x14ac:dyDescent="0.3">
      <c r="A90" s="13"/>
      <c r="B90" s="13"/>
      <c r="C90" s="13"/>
      <c r="D90" s="14"/>
      <c r="E90" s="15"/>
      <c r="F90" s="15"/>
      <c r="G90" s="15"/>
      <c r="H90" s="16"/>
      <c r="I90" s="6"/>
    </row>
    <row r="91" spans="1:9" ht="49.5" customHeight="1" x14ac:dyDescent="0.3">
      <c r="A91" s="13"/>
      <c r="B91" s="13"/>
      <c r="C91" s="13"/>
      <c r="D91" s="14"/>
      <c r="E91" s="15"/>
      <c r="F91" s="15"/>
      <c r="G91" s="15"/>
      <c r="H91" s="16"/>
      <c r="I91" s="6"/>
    </row>
    <row r="92" spans="1:9" ht="49.5" customHeight="1" x14ac:dyDescent="0.3">
      <c r="A92" s="13"/>
      <c r="B92" s="13"/>
      <c r="C92" s="13"/>
      <c r="D92" s="14"/>
      <c r="E92" s="15"/>
      <c r="F92" s="15"/>
      <c r="G92" s="15"/>
      <c r="H92" s="16"/>
      <c r="I92" s="6"/>
    </row>
    <row r="93" spans="1:9" ht="49.5" customHeight="1" x14ac:dyDescent="0.3">
      <c r="A93" s="13"/>
      <c r="B93" s="13"/>
      <c r="C93" s="13"/>
      <c r="D93" s="14"/>
      <c r="E93" s="15"/>
      <c r="F93" s="15"/>
      <c r="G93" s="15"/>
      <c r="H93" s="16"/>
      <c r="I93" s="6"/>
    </row>
    <row r="94" spans="1:9" ht="49.5" customHeight="1" x14ac:dyDescent="0.3">
      <c r="A94" s="13"/>
      <c r="B94" s="13"/>
      <c r="C94" s="13"/>
      <c r="D94" s="14"/>
      <c r="E94" s="15"/>
      <c r="F94" s="15"/>
      <c r="G94" s="15"/>
      <c r="H94" s="16"/>
      <c r="I94" s="6"/>
    </row>
    <row r="95" spans="1:9" ht="49.5" customHeight="1" x14ac:dyDescent="0.3">
      <c r="A95" s="13"/>
      <c r="B95" s="13"/>
      <c r="C95" s="13"/>
      <c r="D95" s="14"/>
      <c r="E95" s="15"/>
      <c r="F95" s="15"/>
      <c r="G95" s="15"/>
      <c r="H95" s="16"/>
      <c r="I95" s="6"/>
    </row>
    <row r="96" spans="1:9" ht="49.5" customHeight="1" x14ac:dyDescent="0.3">
      <c r="A96" s="13"/>
      <c r="B96" s="13"/>
      <c r="C96" s="13"/>
      <c r="D96" s="14"/>
      <c r="E96" s="15"/>
      <c r="F96" s="15"/>
      <c r="G96" s="15"/>
      <c r="H96" s="16"/>
      <c r="I96" s="6"/>
    </row>
    <row r="97" spans="1:9" ht="49.5" customHeight="1" x14ac:dyDescent="0.3">
      <c r="A97" s="13"/>
      <c r="B97" s="13"/>
      <c r="C97" s="13"/>
      <c r="D97" s="14"/>
      <c r="E97" s="15"/>
      <c r="F97" s="15"/>
      <c r="G97" s="15"/>
      <c r="H97" s="16"/>
      <c r="I97" s="6"/>
    </row>
    <row r="98" spans="1:9" ht="49.5" customHeight="1" x14ac:dyDescent="0.3">
      <c r="A98" s="13"/>
      <c r="B98" s="13"/>
      <c r="C98" s="13"/>
      <c r="D98" s="14"/>
      <c r="E98" s="15"/>
      <c r="F98" s="15"/>
      <c r="G98" s="15"/>
      <c r="H98" s="16"/>
      <c r="I98" s="6"/>
    </row>
    <row r="99" spans="1:9" ht="49.5" customHeight="1" x14ac:dyDescent="0.3">
      <c r="A99" s="13"/>
      <c r="B99" s="13"/>
      <c r="C99" s="13"/>
      <c r="D99" s="14"/>
      <c r="E99" s="15"/>
      <c r="F99" s="15"/>
      <c r="G99" s="15"/>
      <c r="H99" s="16"/>
      <c r="I99" s="6"/>
    </row>
    <row r="100" spans="1:9" ht="49.5" customHeight="1" x14ac:dyDescent="0.3">
      <c r="A100" s="13"/>
      <c r="B100" s="13"/>
      <c r="C100" s="13"/>
      <c r="D100" s="14"/>
      <c r="E100" s="15"/>
      <c r="F100" s="15"/>
      <c r="G100" s="15"/>
      <c r="H100" s="16"/>
      <c r="I100" s="6"/>
    </row>
    <row r="101" spans="1:9" ht="49.5" customHeight="1" x14ac:dyDescent="0.3">
      <c r="A101" s="13"/>
      <c r="B101" s="13"/>
      <c r="C101" s="13"/>
      <c r="D101" s="14"/>
      <c r="E101" s="15"/>
      <c r="F101" s="15"/>
      <c r="G101" s="15"/>
      <c r="H101" s="16"/>
      <c r="I101" s="6"/>
    </row>
    <row r="102" spans="1:9" ht="49.5" customHeight="1" x14ac:dyDescent="0.3">
      <c r="A102" s="13"/>
      <c r="B102" s="13"/>
      <c r="C102" s="13"/>
      <c r="D102" s="14"/>
      <c r="E102" s="15"/>
      <c r="F102" s="15"/>
      <c r="G102" s="15"/>
      <c r="H102" s="16"/>
      <c r="I102" s="6"/>
    </row>
    <row r="103" spans="1:9" ht="49.5" customHeight="1" x14ac:dyDescent="0.3">
      <c r="A103" s="13"/>
      <c r="B103" s="13"/>
      <c r="C103" s="13"/>
      <c r="D103" s="14"/>
      <c r="E103" s="15"/>
      <c r="F103" s="15"/>
      <c r="G103" s="15"/>
      <c r="H103" s="16"/>
      <c r="I103" s="6"/>
    </row>
    <row r="104" spans="1:9" ht="49.5" customHeight="1" x14ac:dyDescent="0.3">
      <c r="A104" s="13"/>
      <c r="B104" s="13"/>
      <c r="C104" s="13"/>
      <c r="D104" s="14"/>
      <c r="E104" s="15"/>
      <c r="F104" s="15"/>
      <c r="G104" s="15"/>
      <c r="H104" s="16"/>
      <c r="I104" s="6"/>
    </row>
    <row r="105" spans="1:9" ht="49.5" customHeight="1" x14ac:dyDescent="0.3">
      <c r="A105" s="13"/>
      <c r="B105" s="13"/>
      <c r="C105" s="13"/>
      <c r="D105" s="14"/>
      <c r="E105" s="15"/>
      <c r="F105" s="15"/>
      <c r="G105" s="15"/>
      <c r="H105" s="16"/>
      <c r="I105" s="6"/>
    </row>
    <row r="106" spans="1:9" ht="49.5" customHeight="1" x14ac:dyDescent="0.3">
      <c r="A106" s="13"/>
      <c r="B106" s="13"/>
      <c r="C106" s="13"/>
      <c r="D106" s="14"/>
      <c r="E106" s="15"/>
      <c r="F106" s="15"/>
      <c r="G106" s="15"/>
      <c r="H106" s="16"/>
      <c r="I106" s="6"/>
    </row>
    <row r="107" spans="1:9" ht="49.5" customHeight="1" x14ac:dyDescent="0.3">
      <c r="A107" s="13"/>
      <c r="B107" s="13"/>
      <c r="C107" s="13"/>
      <c r="D107" s="14"/>
      <c r="E107" s="15"/>
      <c r="F107" s="15"/>
      <c r="G107" s="15"/>
      <c r="H107" s="16"/>
      <c r="I107" s="6"/>
    </row>
    <row r="108" spans="1:9" ht="49.5" customHeight="1" x14ac:dyDescent="0.3">
      <c r="A108" s="13"/>
      <c r="B108" s="13"/>
      <c r="C108" s="13"/>
      <c r="D108" s="14"/>
      <c r="E108" s="15"/>
      <c r="F108" s="15"/>
      <c r="G108" s="15"/>
      <c r="H108" s="16"/>
      <c r="I108" s="6"/>
    </row>
    <row r="109" spans="1:9" ht="49.5" customHeight="1" x14ac:dyDescent="0.3">
      <c r="A109" s="13"/>
      <c r="B109" s="13"/>
      <c r="C109" s="13"/>
      <c r="D109" s="14"/>
      <c r="E109" s="15"/>
      <c r="F109" s="15"/>
      <c r="G109" s="15"/>
      <c r="H109" s="16"/>
      <c r="I109" s="6"/>
    </row>
    <row r="110" spans="1:9" ht="49.5" customHeight="1" x14ac:dyDescent="0.3">
      <c r="A110" s="13"/>
      <c r="B110" s="13"/>
      <c r="C110" s="13"/>
      <c r="D110" s="14"/>
      <c r="E110" s="15"/>
      <c r="F110" s="15"/>
      <c r="G110" s="15"/>
      <c r="H110" s="16"/>
      <c r="I110" s="6"/>
    </row>
    <row r="111" spans="1:9" ht="49.5" customHeight="1" x14ac:dyDescent="0.3">
      <c r="A111" s="13"/>
      <c r="B111" s="13"/>
      <c r="C111" s="13"/>
      <c r="D111" s="14"/>
      <c r="E111" s="15"/>
      <c r="F111" s="15"/>
      <c r="G111" s="15"/>
      <c r="H111" s="16"/>
      <c r="I111" s="6"/>
    </row>
    <row r="112" spans="1:9" ht="49.5" customHeight="1" x14ac:dyDescent="0.3">
      <c r="A112" s="13"/>
      <c r="B112" s="13"/>
      <c r="C112" s="13"/>
      <c r="D112" s="14"/>
      <c r="E112" s="15"/>
      <c r="F112" s="15"/>
      <c r="G112" s="15"/>
      <c r="H112" s="16"/>
      <c r="I112" s="6"/>
    </row>
    <row r="113" spans="1:9" ht="49.5" customHeight="1" x14ac:dyDescent="0.3">
      <c r="A113" s="13"/>
      <c r="B113" s="13"/>
      <c r="C113" s="13"/>
      <c r="D113" s="14"/>
      <c r="E113" s="15"/>
      <c r="F113" s="15"/>
      <c r="G113" s="15"/>
      <c r="H113" s="16"/>
      <c r="I113" s="6"/>
    </row>
    <row r="114" spans="1:9" ht="49.5" customHeight="1" x14ac:dyDescent="0.3">
      <c r="A114" s="13"/>
      <c r="B114" s="13"/>
      <c r="C114" s="13"/>
      <c r="D114" s="14"/>
      <c r="E114" s="15"/>
      <c r="F114" s="15"/>
      <c r="G114" s="15"/>
      <c r="H114" s="16"/>
      <c r="I114" s="6"/>
    </row>
    <row r="115" spans="1:9" ht="49.5" customHeight="1" x14ac:dyDescent="0.3">
      <c r="A115" s="13"/>
      <c r="B115" s="13"/>
      <c r="C115" s="13"/>
      <c r="D115" s="14"/>
      <c r="E115" s="15"/>
      <c r="F115" s="15"/>
      <c r="G115" s="15"/>
      <c r="H115" s="16"/>
      <c r="I115" s="6"/>
    </row>
    <row r="116" spans="1:9" ht="49.5" customHeight="1" x14ac:dyDescent="0.3">
      <c r="A116" s="13"/>
      <c r="B116" s="13"/>
      <c r="C116" s="13"/>
      <c r="D116" s="14"/>
      <c r="E116" s="15"/>
      <c r="F116" s="15"/>
      <c r="G116" s="15"/>
      <c r="H116" s="16"/>
      <c r="I116" s="6"/>
    </row>
    <row r="117" spans="1:9" ht="49.5" customHeight="1" x14ac:dyDescent="0.3">
      <c r="A117" s="13"/>
      <c r="B117" s="13"/>
      <c r="C117" s="13"/>
      <c r="D117" s="14"/>
      <c r="E117" s="15"/>
      <c r="F117" s="15"/>
      <c r="G117" s="15"/>
      <c r="H117" s="16"/>
      <c r="I117" s="6"/>
    </row>
    <row r="118" spans="1:9" ht="49.5" customHeight="1" x14ac:dyDescent="0.3">
      <c r="A118" s="13"/>
      <c r="B118" s="13"/>
      <c r="C118" s="13"/>
      <c r="D118" s="14"/>
      <c r="E118" s="15"/>
      <c r="F118" s="15"/>
      <c r="G118" s="15"/>
      <c r="H118" s="16"/>
      <c r="I118" s="6"/>
    </row>
    <row r="119" spans="1:9" ht="49.5" customHeight="1" x14ac:dyDescent="0.3">
      <c r="A119" s="13"/>
      <c r="B119" s="13"/>
      <c r="C119" s="13"/>
      <c r="D119" s="14"/>
      <c r="E119" s="15"/>
      <c r="F119" s="15"/>
      <c r="G119" s="15"/>
      <c r="H119" s="16"/>
      <c r="I119" s="6"/>
    </row>
    <row r="120" spans="1:9" ht="49.5" customHeight="1" x14ac:dyDescent="0.3">
      <c r="A120" s="13"/>
      <c r="B120" s="13"/>
      <c r="C120" s="13"/>
      <c r="D120" s="14"/>
      <c r="E120" s="15"/>
      <c r="F120" s="15"/>
      <c r="G120" s="15"/>
      <c r="H120" s="16"/>
      <c r="I120" s="6"/>
    </row>
    <row r="121" spans="1:9" ht="49.5" customHeight="1" x14ac:dyDescent="0.3">
      <c r="A121" s="13"/>
      <c r="B121" s="13"/>
      <c r="C121" s="13"/>
      <c r="D121" s="14"/>
      <c r="E121" s="15"/>
      <c r="F121" s="15"/>
      <c r="G121" s="15"/>
      <c r="H121" s="16"/>
      <c r="I121" s="6"/>
    </row>
    <row r="122" spans="1:9" ht="49.5" customHeight="1" x14ac:dyDescent="0.3">
      <c r="A122" s="13"/>
      <c r="B122" s="13"/>
      <c r="C122" s="13"/>
      <c r="D122" s="14"/>
      <c r="E122" s="15"/>
      <c r="F122" s="15"/>
      <c r="G122" s="15"/>
      <c r="H122" s="16"/>
      <c r="I122" s="6"/>
    </row>
    <row r="123" spans="1:9" ht="49.5" customHeight="1" x14ac:dyDescent="0.3">
      <c r="A123" s="13"/>
      <c r="B123" s="13"/>
      <c r="C123" s="13"/>
      <c r="D123" s="14"/>
      <c r="E123" s="15"/>
      <c r="F123" s="15"/>
      <c r="G123" s="15"/>
      <c r="H123" s="16"/>
      <c r="I123" s="6"/>
    </row>
    <row r="124" spans="1:9" ht="49.5" customHeight="1" x14ac:dyDescent="0.3">
      <c r="A124" s="13"/>
      <c r="B124" s="13"/>
      <c r="C124" s="13"/>
      <c r="D124" s="14"/>
      <c r="E124" s="15"/>
      <c r="F124" s="15"/>
      <c r="G124" s="15"/>
      <c r="H124" s="16"/>
      <c r="I124" s="6"/>
    </row>
    <row r="125" spans="1:9" ht="49.5" customHeight="1" x14ac:dyDescent="0.3">
      <c r="A125" s="13"/>
      <c r="B125" s="13"/>
      <c r="C125" s="13"/>
      <c r="D125" s="14"/>
      <c r="E125" s="15"/>
      <c r="F125" s="15"/>
      <c r="G125" s="15"/>
      <c r="H125" s="16"/>
      <c r="I125" s="6"/>
    </row>
    <row r="126" spans="1:9" ht="49.5" customHeight="1" x14ac:dyDescent="0.3">
      <c r="A126" s="13"/>
      <c r="B126" s="13"/>
      <c r="C126" s="13"/>
      <c r="D126" s="14"/>
      <c r="E126" s="15"/>
      <c r="F126" s="15"/>
      <c r="G126" s="15"/>
      <c r="H126" s="16"/>
      <c r="I126" s="6"/>
    </row>
    <row r="127" spans="1:9" ht="49.5" customHeight="1" x14ac:dyDescent="0.3">
      <c r="A127" s="13"/>
      <c r="B127" s="13"/>
      <c r="C127" s="13"/>
      <c r="D127" s="14"/>
      <c r="E127" s="15"/>
      <c r="F127" s="15"/>
      <c r="G127" s="15"/>
      <c r="H127" s="16"/>
      <c r="I127" s="6"/>
    </row>
    <row r="128" spans="1:9" ht="49.5" customHeight="1" x14ac:dyDescent="0.3">
      <c r="A128" s="13"/>
      <c r="B128" s="13"/>
      <c r="C128" s="13"/>
      <c r="D128" s="14"/>
      <c r="E128" s="15"/>
      <c r="F128" s="15"/>
      <c r="G128" s="15"/>
      <c r="H128" s="16"/>
      <c r="I128" s="6"/>
    </row>
    <row r="129" spans="1:9" ht="49.5" customHeight="1" x14ac:dyDescent="0.3">
      <c r="A129" s="13"/>
      <c r="B129" s="13"/>
      <c r="C129" s="13"/>
      <c r="D129" s="14"/>
      <c r="E129" s="15"/>
      <c r="F129" s="15"/>
      <c r="G129" s="15"/>
      <c r="H129" s="16"/>
      <c r="I129" s="6"/>
    </row>
    <row r="130" spans="1:9" ht="49.5" customHeight="1" x14ac:dyDescent="0.3">
      <c r="A130" s="13"/>
      <c r="B130" s="13"/>
      <c r="C130" s="13"/>
      <c r="D130" s="14"/>
      <c r="E130" s="15"/>
      <c r="F130" s="15"/>
      <c r="G130" s="15"/>
      <c r="H130" s="16"/>
      <c r="I130" s="6"/>
    </row>
    <row r="131" spans="1:9" ht="49.5" customHeight="1" x14ac:dyDescent="0.3">
      <c r="A131" s="13"/>
      <c r="B131" s="13"/>
      <c r="C131" s="13"/>
      <c r="D131" s="14"/>
      <c r="E131" s="15"/>
      <c r="F131" s="15"/>
      <c r="G131" s="15"/>
      <c r="H131" s="16"/>
      <c r="I131" s="6"/>
    </row>
    <row r="132" spans="1:9" ht="49.5" customHeight="1" x14ac:dyDescent="0.3">
      <c r="A132" s="13"/>
      <c r="B132" s="13"/>
      <c r="C132" s="13"/>
      <c r="D132" s="14"/>
      <c r="E132" s="15"/>
      <c r="F132" s="15"/>
      <c r="G132" s="15"/>
      <c r="H132" s="16"/>
      <c r="I132" s="6"/>
    </row>
    <row r="133" spans="1:9" ht="49.5" customHeight="1" x14ac:dyDescent="0.3">
      <c r="A133" s="13"/>
      <c r="B133" s="13"/>
      <c r="C133" s="13"/>
      <c r="D133" s="14"/>
      <c r="E133" s="15"/>
      <c r="F133" s="15"/>
      <c r="G133" s="15"/>
      <c r="H133" s="16"/>
      <c r="I133" s="6"/>
    </row>
    <row r="134" spans="1:9" ht="49.5" customHeight="1" x14ac:dyDescent="0.3">
      <c r="A134" s="13"/>
      <c r="B134" s="13"/>
      <c r="C134" s="13"/>
      <c r="D134" s="14"/>
      <c r="E134" s="15"/>
      <c r="F134" s="15"/>
      <c r="G134" s="15"/>
      <c r="H134" s="16"/>
      <c r="I134" s="6"/>
    </row>
    <row r="135" spans="1:9" ht="49.5" customHeight="1" x14ac:dyDescent="0.3">
      <c r="A135" s="13"/>
      <c r="B135" s="13"/>
      <c r="C135" s="13"/>
      <c r="D135" s="14"/>
      <c r="E135" s="15"/>
      <c r="F135" s="15"/>
      <c r="G135" s="15"/>
      <c r="H135" s="16"/>
      <c r="I135" s="6"/>
    </row>
    <row r="136" spans="1:9" ht="49.5" customHeight="1" x14ac:dyDescent="0.3">
      <c r="A136" s="13"/>
      <c r="B136" s="13"/>
      <c r="C136" s="13"/>
      <c r="D136" s="14"/>
      <c r="E136" s="15"/>
      <c r="F136" s="15"/>
      <c r="G136" s="15"/>
      <c r="H136" s="16"/>
      <c r="I136" s="6"/>
    </row>
    <row r="137" spans="1:9" ht="49.5" customHeight="1" x14ac:dyDescent="0.3">
      <c r="A137" s="13"/>
      <c r="B137" s="13"/>
      <c r="C137" s="13"/>
      <c r="D137" s="14"/>
      <c r="E137" s="15"/>
      <c r="F137" s="15"/>
      <c r="G137" s="15"/>
      <c r="H137" s="16"/>
      <c r="I137" s="6"/>
    </row>
    <row r="138" spans="1:9" ht="49.5" customHeight="1" x14ac:dyDescent="0.3">
      <c r="A138" s="13"/>
      <c r="B138" s="13"/>
      <c r="C138" s="13"/>
      <c r="D138" s="14"/>
      <c r="E138" s="15"/>
      <c r="F138" s="15"/>
      <c r="G138" s="15"/>
      <c r="H138" s="16"/>
      <c r="I138" s="6"/>
    </row>
    <row r="139" spans="1:9" ht="49.5" customHeight="1" x14ac:dyDescent="0.3">
      <c r="A139" s="13"/>
      <c r="B139" s="13"/>
      <c r="C139" s="13"/>
      <c r="D139" s="14"/>
      <c r="E139" s="15"/>
      <c r="F139" s="15"/>
      <c r="G139" s="15"/>
      <c r="H139" s="16"/>
      <c r="I139" s="6"/>
    </row>
    <row r="140" spans="1:9" ht="49.5" customHeight="1" x14ac:dyDescent="0.3">
      <c r="A140" s="13"/>
      <c r="B140" s="13"/>
      <c r="C140" s="13"/>
      <c r="D140" s="14"/>
      <c r="E140" s="15"/>
      <c r="F140" s="15"/>
      <c r="G140" s="15"/>
      <c r="H140" s="16"/>
      <c r="I140" s="6"/>
    </row>
    <row r="141" spans="1:9" ht="49.5" customHeight="1" x14ac:dyDescent="0.3">
      <c r="A141" s="13"/>
      <c r="B141" s="13"/>
      <c r="C141" s="13"/>
      <c r="D141" s="14"/>
      <c r="E141" s="15"/>
      <c r="F141" s="15"/>
      <c r="G141" s="15"/>
      <c r="H141" s="16"/>
      <c r="I141" s="6"/>
    </row>
    <row r="142" spans="1:9" ht="49.5" customHeight="1" x14ac:dyDescent="0.3">
      <c r="A142" s="13"/>
      <c r="B142" s="13"/>
      <c r="C142" s="13"/>
      <c r="D142" s="14"/>
      <c r="E142" s="15"/>
      <c r="F142" s="15"/>
      <c r="G142" s="15"/>
      <c r="H142" s="16"/>
      <c r="I142" s="6"/>
    </row>
    <row r="143" spans="1:9" ht="49.5" customHeight="1" x14ac:dyDescent="0.3">
      <c r="A143" s="13"/>
      <c r="B143" s="13"/>
      <c r="C143" s="13"/>
      <c r="D143" s="14"/>
      <c r="E143" s="15"/>
      <c r="F143" s="15"/>
      <c r="G143" s="15"/>
      <c r="H143" s="16"/>
      <c r="I143" s="6"/>
    </row>
    <row r="144" spans="1:9" ht="49.5" customHeight="1" x14ac:dyDescent="0.3">
      <c r="A144" s="13"/>
      <c r="B144" s="13"/>
      <c r="C144" s="13"/>
      <c r="D144" s="14"/>
      <c r="E144" s="15"/>
      <c r="F144" s="15"/>
      <c r="G144" s="15"/>
      <c r="H144" s="16"/>
      <c r="I144" s="6"/>
    </row>
    <row r="145" spans="1:9" ht="49.5" customHeight="1" x14ac:dyDescent="0.3">
      <c r="A145" s="13"/>
      <c r="B145" s="13"/>
      <c r="C145" s="13"/>
      <c r="D145" s="14"/>
      <c r="E145" s="15"/>
      <c r="F145" s="15"/>
      <c r="G145" s="15"/>
      <c r="H145" s="16"/>
      <c r="I145" s="6"/>
    </row>
    <row r="146" spans="1:9" ht="49.5" customHeight="1" x14ac:dyDescent="0.3">
      <c r="A146" s="13"/>
      <c r="B146" s="13"/>
      <c r="C146" s="13"/>
      <c r="D146" s="14"/>
      <c r="E146" s="15"/>
      <c r="F146" s="15"/>
      <c r="G146" s="15"/>
      <c r="H146" s="16"/>
      <c r="I146" s="6"/>
    </row>
    <row r="147" spans="1:9" ht="49.5" customHeight="1" x14ac:dyDescent="0.3">
      <c r="A147" s="13"/>
      <c r="B147" s="13"/>
      <c r="C147" s="13"/>
      <c r="D147" s="14"/>
      <c r="E147" s="15"/>
      <c r="F147" s="15"/>
      <c r="G147" s="15"/>
      <c r="H147" s="16"/>
      <c r="I147" s="6"/>
    </row>
    <row r="148" spans="1:9" ht="49.5" customHeight="1" x14ac:dyDescent="0.3">
      <c r="A148" s="13"/>
      <c r="B148" s="13"/>
      <c r="C148" s="13"/>
      <c r="D148" s="14"/>
      <c r="E148" s="15"/>
      <c r="F148" s="15"/>
      <c r="G148" s="15"/>
      <c r="H148" s="16"/>
      <c r="I148" s="6"/>
    </row>
    <row r="149" spans="1:9" ht="49.5" customHeight="1" x14ac:dyDescent="0.3">
      <c r="A149" s="13"/>
      <c r="B149" s="13"/>
      <c r="C149" s="13"/>
      <c r="D149" s="14"/>
      <c r="E149" s="15"/>
      <c r="F149" s="15"/>
      <c r="G149" s="15"/>
      <c r="H149" s="16"/>
      <c r="I149" s="6"/>
    </row>
    <row r="150" spans="1:9" ht="49.5" customHeight="1" x14ac:dyDescent="0.3">
      <c r="A150" s="13"/>
      <c r="B150" s="13"/>
      <c r="C150" s="13"/>
      <c r="D150" s="14"/>
      <c r="E150" s="15"/>
      <c r="F150" s="15"/>
      <c r="G150" s="15"/>
      <c r="H150" s="16"/>
      <c r="I150" s="6"/>
    </row>
    <row r="151" spans="1:9" ht="49.5" customHeight="1" x14ac:dyDescent="0.3">
      <c r="A151" s="13"/>
      <c r="B151" s="13"/>
      <c r="C151" s="13"/>
      <c r="D151" s="14"/>
      <c r="E151" s="15"/>
      <c r="F151" s="15"/>
      <c r="G151" s="15"/>
      <c r="H151" s="16"/>
      <c r="I151" s="6"/>
    </row>
    <row r="152" spans="1:9" ht="49.5" customHeight="1" x14ac:dyDescent="0.3">
      <c r="A152" s="13"/>
      <c r="B152" s="13"/>
      <c r="C152" s="13"/>
      <c r="D152" s="14"/>
      <c r="E152" s="15"/>
      <c r="F152" s="15"/>
      <c r="G152" s="15"/>
      <c r="H152" s="16"/>
      <c r="I152" s="6"/>
    </row>
    <row r="153" spans="1:9" ht="49.5" customHeight="1" x14ac:dyDescent="0.3">
      <c r="A153" s="13"/>
      <c r="B153" s="13"/>
      <c r="C153" s="13"/>
      <c r="D153" s="14"/>
      <c r="E153" s="15"/>
      <c r="F153" s="15"/>
      <c r="G153" s="15"/>
      <c r="H153" s="16"/>
      <c r="I153" s="6"/>
    </row>
    <row r="154" spans="1:9" ht="49.5" customHeight="1" x14ac:dyDescent="0.3">
      <c r="A154" s="13"/>
      <c r="B154" s="13"/>
      <c r="C154" s="13"/>
      <c r="D154" s="14"/>
      <c r="E154" s="15"/>
      <c r="F154" s="15"/>
      <c r="G154" s="15"/>
      <c r="H154" s="16"/>
      <c r="I154" s="6"/>
    </row>
    <row r="155" spans="1:9" ht="49.5" customHeight="1" x14ac:dyDescent="0.3">
      <c r="A155" s="13"/>
      <c r="B155" s="13"/>
      <c r="C155" s="13"/>
      <c r="D155" s="14"/>
      <c r="E155" s="15"/>
      <c r="F155" s="15"/>
      <c r="G155" s="15"/>
      <c r="H155" s="16"/>
      <c r="I155" s="6"/>
    </row>
    <row r="156" spans="1:9" ht="49.5" customHeight="1" x14ac:dyDescent="0.3">
      <c r="A156" s="13"/>
      <c r="B156" s="13"/>
      <c r="C156" s="13"/>
      <c r="D156" s="14"/>
      <c r="E156" s="15"/>
      <c r="F156" s="15"/>
      <c r="G156" s="15"/>
      <c r="H156" s="16"/>
      <c r="I156" s="6"/>
    </row>
    <row r="157" spans="1:9" ht="49.5" customHeight="1" x14ac:dyDescent="0.3">
      <c r="A157" s="13"/>
      <c r="B157" s="13"/>
      <c r="C157" s="13"/>
      <c r="D157" s="14"/>
      <c r="E157" s="15"/>
      <c r="F157" s="15"/>
      <c r="G157" s="15"/>
      <c r="H157" s="16"/>
      <c r="I157" s="6"/>
    </row>
    <row r="158" spans="1:9" ht="49.5" customHeight="1" x14ac:dyDescent="0.3">
      <c r="A158" s="13"/>
      <c r="B158" s="13"/>
      <c r="C158" s="13"/>
      <c r="D158" s="14"/>
      <c r="E158" s="15"/>
      <c r="F158" s="15"/>
      <c r="G158" s="15"/>
      <c r="H158" s="16"/>
      <c r="I158" s="6"/>
    </row>
    <row r="159" spans="1:9" ht="49.5" customHeight="1" x14ac:dyDescent="0.3">
      <c r="A159" s="13"/>
      <c r="B159" s="13"/>
      <c r="C159" s="13"/>
      <c r="D159" s="14"/>
      <c r="E159" s="15"/>
      <c r="F159" s="15"/>
      <c r="G159" s="15"/>
      <c r="H159" s="16"/>
      <c r="I159" s="6"/>
    </row>
    <row r="160" spans="1:9" ht="49.5" customHeight="1" x14ac:dyDescent="0.3">
      <c r="A160" s="13"/>
      <c r="B160" s="13"/>
      <c r="C160" s="13"/>
      <c r="D160" s="14"/>
      <c r="E160" s="15"/>
      <c r="F160" s="15"/>
      <c r="G160" s="15"/>
      <c r="H160" s="16"/>
      <c r="I160" s="6"/>
    </row>
    <row r="161" spans="1:9" ht="49.5" customHeight="1" x14ac:dyDescent="0.3">
      <c r="A161" s="13"/>
      <c r="B161" s="13"/>
      <c r="C161" s="13"/>
      <c r="D161" s="14"/>
      <c r="E161" s="15"/>
      <c r="F161" s="15"/>
      <c r="G161" s="15"/>
      <c r="H161" s="16"/>
      <c r="I161" s="6"/>
    </row>
    <row r="162" spans="1:9" ht="49.5" customHeight="1" x14ac:dyDescent="0.3">
      <c r="A162" s="13"/>
      <c r="B162" s="13"/>
      <c r="C162" s="13"/>
      <c r="D162" s="14"/>
      <c r="E162" s="15"/>
      <c r="F162" s="15"/>
      <c r="G162" s="15"/>
      <c r="H162" s="16"/>
      <c r="I162" s="6"/>
    </row>
    <row r="163" spans="1:9" ht="49.5" customHeight="1" x14ac:dyDescent="0.3">
      <c r="A163" s="13"/>
      <c r="B163" s="13"/>
      <c r="C163" s="13"/>
      <c r="D163" s="14"/>
      <c r="E163" s="15"/>
      <c r="F163" s="15"/>
      <c r="G163" s="15"/>
      <c r="H163" s="16"/>
      <c r="I163" s="6"/>
    </row>
    <row r="164" spans="1:9" ht="49.5" customHeight="1" x14ac:dyDescent="0.3">
      <c r="A164" s="13"/>
      <c r="B164" s="13"/>
      <c r="C164" s="13"/>
      <c r="D164" s="14"/>
      <c r="E164" s="15"/>
      <c r="F164" s="15"/>
      <c r="G164" s="15"/>
      <c r="H164" s="16"/>
      <c r="I164" s="6"/>
    </row>
    <row r="165" spans="1:9" ht="49.5" customHeight="1" x14ac:dyDescent="0.3">
      <c r="A165" s="13"/>
      <c r="B165" s="13"/>
      <c r="C165" s="13"/>
      <c r="D165" s="14"/>
      <c r="E165" s="15"/>
      <c r="F165" s="15"/>
      <c r="G165" s="15"/>
      <c r="H165" s="16"/>
      <c r="I165" s="6"/>
    </row>
    <row r="166" spans="1:9" ht="49.5" customHeight="1" x14ac:dyDescent="0.3">
      <c r="A166" s="13"/>
      <c r="B166" s="13"/>
      <c r="C166" s="13"/>
      <c r="D166" s="14"/>
      <c r="E166" s="15"/>
      <c r="F166" s="15"/>
      <c r="G166" s="15"/>
      <c r="H166" s="16"/>
      <c r="I166" s="6"/>
    </row>
    <row r="167" spans="1:9" ht="49.5" customHeight="1" x14ac:dyDescent="0.3">
      <c r="A167" s="13"/>
      <c r="B167" s="13"/>
      <c r="C167" s="13"/>
      <c r="D167" s="14"/>
      <c r="E167" s="15"/>
      <c r="F167" s="15"/>
      <c r="G167" s="15"/>
      <c r="H167" s="16"/>
      <c r="I167" s="6"/>
    </row>
    <row r="168" spans="1:9" ht="49.5" customHeight="1" x14ac:dyDescent="0.3">
      <c r="A168" s="13"/>
      <c r="B168" s="13"/>
      <c r="C168" s="13"/>
      <c r="D168" s="14"/>
      <c r="E168" s="15"/>
      <c r="F168" s="15"/>
      <c r="G168" s="15"/>
      <c r="H168" s="16"/>
      <c r="I168" s="6"/>
    </row>
    <row r="169" spans="1:9" ht="49.5" customHeight="1" x14ac:dyDescent="0.3">
      <c r="A169" s="13"/>
      <c r="B169" s="13"/>
      <c r="C169" s="13"/>
      <c r="D169" s="14"/>
      <c r="E169" s="15"/>
      <c r="F169" s="15"/>
      <c r="G169" s="15"/>
      <c r="H169" s="16"/>
      <c r="I169" s="6"/>
    </row>
    <row r="170" spans="1:9" ht="49.5" customHeight="1" x14ac:dyDescent="0.3">
      <c r="A170" s="13"/>
      <c r="B170" s="13"/>
      <c r="C170" s="13"/>
      <c r="D170" s="14"/>
      <c r="E170" s="15"/>
      <c r="F170" s="15"/>
      <c r="G170" s="15"/>
      <c r="H170" s="16"/>
      <c r="I170" s="6"/>
    </row>
    <row r="171" spans="1:9" ht="49.5" customHeight="1" x14ac:dyDescent="0.3">
      <c r="A171" s="13"/>
      <c r="B171" s="13"/>
      <c r="C171" s="13"/>
      <c r="D171" s="14"/>
      <c r="E171" s="15"/>
      <c r="F171" s="15"/>
      <c r="G171" s="15"/>
      <c r="H171" s="16"/>
      <c r="I171" s="6"/>
    </row>
    <row r="172" spans="1:9" ht="49.5" customHeight="1" x14ac:dyDescent="0.3">
      <c r="A172" s="13"/>
      <c r="B172" s="13"/>
      <c r="C172" s="13"/>
      <c r="D172" s="14"/>
      <c r="E172" s="15"/>
      <c r="F172" s="15"/>
      <c r="G172" s="15"/>
      <c r="H172" s="16"/>
      <c r="I172" s="6"/>
    </row>
    <row r="173" spans="1:9" ht="49.5" customHeight="1" x14ac:dyDescent="0.3">
      <c r="A173" s="13"/>
      <c r="B173" s="13"/>
      <c r="C173" s="13"/>
      <c r="D173" s="14"/>
      <c r="E173" s="15"/>
      <c r="F173" s="15"/>
      <c r="G173" s="15"/>
      <c r="H173" s="16"/>
      <c r="I173" s="6"/>
    </row>
    <row r="174" spans="1:9" ht="49.5" customHeight="1" x14ac:dyDescent="0.3">
      <c r="A174" s="13"/>
      <c r="B174" s="13"/>
      <c r="C174" s="13"/>
      <c r="D174" s="14"/>
      <c r="E174" s="15"/>
      <c r="F174" s="15"/>
      <c r="G174" s="15"/>
      <c r="H174" s="16"/>
      <c r="I174" s="6"/>
    </row>
    <row r="175" spans="1:9" ht="49.5" customHeight="1" x14ac:dyDescent="0.3">
      <c r="A175" s="13"/>
      <c r="B175" s="13"/>
      <c r="C175" s="13"/>
      <c r="D175" s="14"/>
      <c r="E175" s="15"/>
      <c r="F175" s="15"/>
      <c r="G175" s="15"/>
      <c r="H175" s="16"/>
      <c r="I175" s="6"/>
    </row>
    <row r="176" spans="1:9" ht="49.5" customHeight="1" x14ac:dyDescent="0.3">
      <c r="A176" s="13"/>
      <c r="B176" s="13"/>
      <c r="C176" s="13"/>
      <c r="D176" s="14"/>
      <c r="E176" s="15"/>
      <c r="F176" s="15"/>
      <c r="G176" s="15"/>
      <c r="H176" s="16"/>
      <c r="I176" s="6"/>
    </row>
    <row r="177" spans="1:9" ht="49.5" customHeight="1" x14ac:dyDescent="0.3">
      <c r="A177" s="13"/>
      <c r="B177" s="13"/>
      <c r="C177" s="13"/>
      <c r="D177" s="14"/>
      <c r="E177" s="15"/>
      <c r="F177" s="15"/>
      <c r="G177" s="15"/>
      <c r="H177" s="16"/>
      <c r="I177" s="6"/>
    </row>
    <row r="178" spans="1:9" ht="49.5" customHeight="1" x14ac:dyDescent="0.3">
      <c r="A178" s="13"/>
      <c r="B178" s="13"/>
      <c r="C178" s="13"/>
      <c r="D178" s="14"/>
      <c r="E178" s="15"/>
      <c r="F178" s="15"/>
      <c r="G178" s="15"/>
      <c r="H178" s="16"/>
      <c r="I178" s="6"/>
    </row>
    <row r="179" spans="1:9" ht="49.5" customHeight="1" x14ac:dyDescent="0.3">
      <c r="A179" s="13"/>
      <c r="B179" s="13"/>
      <c r="C179" s="13"/>
      <c r="D179" s="14"/>
      <c r="E179" s="15"/>
      <c r="F179" s="15"/>
      <c r="G179" s="15"/>
      <c r="H179" s="16"/>
      <c r="I179" s="6"/>
    </row>
    <row r="180" spans="1:9" ht="49.5" customHeight="1" x14ac:dyDescent="0.3">
      <c r="A180" s="13"/>
      <c r="B180" s="13"/>
      <c r="C180" s="13"/>
      <c r="D180" s="14"/>
      <c r="E180" s="15"/>
      <c r="F180" s="15"/>
      <c r="G180" s="15"/>
      <c r="H180" s="16"/>
      <c r="I180" s="6"/>
    </row>
    <row r="181" spans="1:9" ht="49.5" customHeight="1" x14ac:dyDescent="0.3">
      <c r="A181" s="13"/>
      <c r="B181" s="13"/>
      <c r="C181" s="13"/>
      <c r="D181" s="14"/>
      <c r="E181" s="15"/>
      <c r="F181" s="15"/>
      <c r="G181" s="15"/>
      <c r="H181" s="16"/>
      <c r="I181" s="6"/>
    </row>
    <row r="182" spans="1:9" ht="49.5" customHeight="1" x14ac:dyDescent="0.3">
      <c r="A182" s="13"/>
      <c r="B182" s="13"/>
      <c r="C182" s="13"/>
      <c r="D182" s="14"/>
      <c r="E182" s="15"/>
      <c r="F182" s="15"/>
      <c r="G182" s="15"/>
      <c r="H182" s="16"/>
      <c r="I182" s="6"/>
    </row>
    <row r="183" spans="1:9" ht="49.5" customHeight="1" x14ac:dyDescent="0.3">
      <c r="A183" s="13"/>
      <c r="B183" s="13"/>
      <c r="C183" s="13"/>
      <c r="D183" s="14"/>
      <c r="E183" s="15"/>
      <c r="F183" s="15"/>
      <c r="G183" s="15"/>
      <c r="H183" s="16"/>
      <c r="I183" s="6"/>
    </row>
    <row r="184" spans="1:9" ht="49.5" customHeight="1" x14ac:dyDescent="0.3">
      <c r="A184" s="13"/>
      <c r="B184" s="13"/>
      <c r="C184" s="13"/>
      <c r="D184" s="14"/>
      <c r="E184" s="15"/>
      <c r="F184" s="15"/>
      <c r="G184" s="15"/>
      <c r="H184" s="16"/>
      <c r="I184" s="6"/>
    </row>
    <row r="185" spans="1:9" ht="49.5" customHeight="1" x14ac:dyDescent="0.3">
      <c r="A185" s="13"/>
      <c r="B185" s="13"/>
      <c r="C185" s="13"/>
      <c r="D185" s="14"/>
      <c r="E185" s="15"/>
      <c r="F185" s="15"/>
      <c r="G185" s="15"/>
      <c r="H185" s="16"/>
      <c r="I185" s="6"/>
    </row>
    <row r="186" spans="1:9" ht="49.5" customHeight="1" x14ac:dyDescent="0.3">
      <c r="A186" s="13"/>
      <c r="B186" s="13"/>
      <c r="C186" s="13"/>
      <c r="D186" s="14"/>
      <c r="E186" s="15"/>
      <c r="F186" s="15"/>
      <c r="G186" s="15"/>
      <c r="H186" s="16"/>
      <c r="I186" s="6"/>
    </row>
    <row r="187" spans="1:9" ht="49.5" customHeight="1" x14ac:dyDescent="0.3">
      <c r="A187" s="13"/>
      <c r="B187" s="13"/>
      <c r="C187" s="13"/>
      <c r="D187" s="14"/>
      <c r="E187" s="15"/>
      <c r="F187" s="15"/>
      <c r="G187" s="15"/>
      <c r="H187" s="16"/>
      <c r="I187" s="6"/>
    </row>
    <row r="188" spans="1:9" ht="49.5" customHeight="1" x14ac:dyDescent="0.3">
      <c r="A188" s="13"/>
      <c r="B188" s="13"/>
      <c r="C188" s="13"/>
      <c r="D188" s="14"/>
      <c r="E188" s="15"/>
      <c r="F188" s="15"/>
      <c r="G188" s="15"/>
      <c r="H188" s="16"/>
      <c r="I188" s="6"/>
    </row>
    <row r="189" spans="1:9" ht="49.5" customHeight="1" x14ac:dyDescent="0.3">
      <c r="A189" s="13"/>
      <c r="B189" s="13"/>
      <c r="C189" s="13"/>
      <c r="D189" s="14"/>
      <c r="E189" s="15"/>
      <c r="F189" s="15"/>
      <c r="G189" s="15"/>
      <c r="H189" s="16"/>
      <c r="I189" s="6"/>
    </row>
    <row r="190" spans="1:9" ht="49.5" customHeight="1" x14ac:dyDescent="0.3">
      <c r="A190" s="13"/>
      <c r="B190" s="13"/>
      <c r="C190" s="13"/>
      <c r="D190" s="14"/>
      <c r="E190" s="15"/>
      <c r="F190" s="15"/>
      <c r="G190" s="15"/>
      <c r="H190" s="16"/>
      <c r="I190" s="6"/>
    </row>
    <row r="191" spans="1:9" ht="49.5" customHeight="1" x14ac:dyDescent="0.3">
      <c r="A191" s="13"/>
      <c r="B191" s="13"/>
      <c r="C191" s="13"/>
      <c r="D191" s="14"/>
      <c r="E191" s="15"/>
      <c r="F191" s="15"/>
      <c r="G191" s="15"/>
      <c r="H191" s="16"/>
      <c r="I191" s="6"/>
    </row>
    <row r="192" spans="1:9" ht="49.5" customHeight="1" x14ac:dyDescent="0.3">
      <c r="A192" s="13"/>
      <c r="B192" s="13"/>
      <c r="C192" s="13"/>
      <c r="D192" s="14"/>
      <c r="E192" s="15"/>
      <c r="F192" s="15"/>
      <c r="G192" s="15"/>
      <c r="H192" s="16"/>
      <c r="I192" s="6"/>
    </row>
    <row r="193" spans="1:9" ht="49.5" customHeight="1" x14ac:dyDescent="0.3">
      <c r="A193" s="13"/>
      <c r="B193" s="13"/>
      <c r="C193" s="13"/>
      <c r="D193" s="14"/>
      <c r="E193" s="15"/>
      <c r="F193" s="15"/>
      <c r="G193" s="15"/>
      <c r="H193" s="16"/>
      <c r="I193" s="6"/>
    </row>
    <row r="194" spans="1:9" ht="49.5" customHeight="1" x14ac:dyDescent="0.3">
      <c r="A194" s="13"/>
      <c r="B194" s="13"/>
      <c r="C194" s="13"/>
      <c r="D194" s="14"/>
      <c r="E194" s="15"/>
      <c r="F194" s="15"/>
      <c r="G194" s="15"/>
      <c r="H194" s="16"/>
      <c r="I194" s="6"/>
    </row>
    <row r="195" spans="1:9" ht="49.5" customHeight="1" x14ac:dyDescent="0.3">
      <c r="A195" s="13"/>
      <c r="B195" s="13"/>
      <c r="C195" s="13"/>
      <c r="D195" s="14"/>
      <c r="E195" s="15"/>
      <c r="F195" s="15"/>
      <c r="G195" s="15"/>
      <c r="H195" s="16"/>
      <c r="I195" s="6"/>
    </row>
    <row r="196" spans="1:9" ht="49.5" customHeight="1" x14ac:dyDescent="0.3">
      <c r="A196" s="13"/>
      <c r="B196" s="13"/>
      <c r="C196" s="13"/>
      <c r="D196" s="14"/>
      <c r="E196" s="15"/>
      <c r="F196" s="15"/>
      <c r="G196" s="15"/>
      <c r="H196" s="16"/>
      <c r="I196" s="6"/>
    </row>
    <row r="197" spans="1:9" ht="49.5" customHeight="1" x14ac:dyDescent="0.3">
      <c r="A197" s="13"/>
      <c r="B197" s="13"/>
      <c r="C197" s="13"/>
      <c r="D197" s="14"/>
      <c r="E197" s="15"/>
      <c r="F197" s="15"/>
      <c r="G197" s="15"/>
      <c r="H197" s="16"/>
      <c r="I197" s="6"/>
    </row>
    <row r="198" spans="1:9" ht="49.5" customHeight="1" x14ac:dyDescent="0.3">
      <c r="A198" s="13"/>
      <c r="B198" s="13"/>
      <c r="C198" s="13"/>
      <c r="D198" s="14"/>
      <c r="E198" s="15"/>
      <c r="F198" s="15"/>
      <c r="G198" s="15"/>
      <c r="H198" s="16"/>
      <c r="I198" s="6"/>
    </row>
    <row r="199" spans="1:9" ht="49.5" customHeight="1" x14ac:dyDescent="0.3">
      <c r="A199" s="13"/>
      <c r="B199" s="13"/>
      <c r="C199" s="13"/>
      <c r="D199" s="14"/>
      <c r="E199" s="15"/>
      <c r="F199" s="15"/>
      <c r="G199" s="15"/>
      <c r="H199" s="16"/>
      <c r="I199" s="6"/>
    </row>
    <row r="200" spans="1:9" ht="49.5" customHeight="1" x14ac:dyDescent="0.3">
      <c r="A200" s="13"/>
      <c r="B200" s="13"/>
      <c r="C200" s="13"/>
      <c r="D200" s="14"/>
      <c r="E200" s="15"/>
      <c r="F200" s="15"/>
      <c r="G200" s="15"/>
      <c r="H200" s="16"/>
      <c r="I200" s="6"/>
    </row>
    <row r="201" spans="1:9" ht="49.5" customHeight="1" x14ac:dyDescent="0.3">
      <c r="A201" s="13"/>
      <c r="B201" s="13"/>
      <c r="C201" s="13"/>
      <c r="D201" s="14"/>
      <c r="E201" s="15"/>
      <c r="F201" s="15"/>
      <c r="G201" s="15"/>
      <c r="H201" s="16"/>
      <c r="I201" s="6"/>
    </row>
    <row r="202" spans="1:9" ht="49.5" customHeight="1" x14ac:dyDescent="0.3">
      <c r="A202" s="13"/>
      <c r="B202" s="13"/>
      <c r="C202" s="13"/>
      <c r="D202" s="14"/>
      <c r="E202" s="15"/>
      <c r="F202" s="15"/>
      <c r="G202" s="15"/>
      <c r="H202" s="16"/>
      <c r="I202" s="6"/>
    </row>
    <row r="203" spans="1:9" ht="49.5" customHeight="1" x14ac:dyDescent="0.3">
      <c r="A203" s="13"/>
      <c r="B203" s="13"/>
      <c r="C203" s="13"/>
      <c r="D203" s="14"/>
      <c r="E203" s="15"/>
      <c r="F203" s="15"/>
      <c r="G203" s="15"/>
      <c r="H203" s="16"/>
      <c r="I203" s="6"/>
    </row>
    <row r="204" spans="1:9" ht="49.5" customHeight="1" x14ac:dyDescent="0.3">
      <c r="A204" s="13"/>
      <c r="B204" s="13"/>
      <c r="C204" s="13"/>
      <c r="D204" s="14"/>
      <c r="E204" s="15"/>
      <c r="F204" s="15"/>
      <c r="G204" s="15"/>
      <c r="H204" s="16"/>
      <c r="I204" s="6"/>
    </row>
    <row r="205" spans="1:9" ht="49.5" customHeight="1" x14ac:dyDescent="0.3">
      <c r="A205" s="13"/>
      <c r="B205" s="13"/>
      <c r="C205" s="13"/>
      <c r="D205" s="14"/>
      <c r="E205" s="15"/>
      <c r="F205" s="15"/>
      <c r="G205" s="15"/>
      <c r="H205" s="16"/>
      <c r="I205" s="6"/>
    </row>
    <row r="206" spans="1:9" ht="49.5" customHeight="1" x14ac:dyDescent="0.3">
      <c r="A206" s="13"/>
      <c r="B206" s="13"/>
      <c r="C206" s="13"/>
      <c r="D206" s="14"/>
      <c r="E206" s="15"/>
      <c r="F206" s="15"/>
      <c r="G206" s="15"/>
      <c r="H206" s="16"/>
      <c r="I206" s="6"/>
    </row>
    <row r="207" spans="1:9" ht="49.5" customHeight="1" x14ac:dyDescent="0.3">
      <c r="A207" s="13"/>
      <c r="B207" s="13"/>
      <c r="C207" s="13"/>
      <c r="D207" s="14"/>
      <c r="E207" s="15"/>
      <c r="F207" s="15"/>
      <c r="G207" s="15"/>
      <c r="H207" s="16"/>
      <c r="I207" s="6"/>
    </row>
    <row r="208" spans="1:9" ht="49.5" customHeight="1" x14ac:dyDescent="0.3">
      <c r="A208" s="13"/>
      <c r="B208" s="13"/>
      <c r="C208" s="13"/>
      <c r="D208" s="14"/>
      <c r="E208" s="15"/>
      <c r="F208" s="15"/>
      <c r="G208" s="15"/>
      <c r="H208" s="16"/>
      <c r="I208" s="6"/>
    </row>
    <row r="209" spans="1:9" ht="49.5" customHeight="1" x14ac:dyDescent="0.3">
      <c r="A209" s="13"/>
      <c r="B209" s="13"/>
      <c r="C209" s="13"/>
      <c r="D209" s="14"/>
      <c r="E209" s="15"/>
      <c r="F209" s="15"/>
      <c r="G209" s="15"/>
      <c r="H209" s="16"/>
      <c r="I209" s="6"/>
    </row>
    <row r="210" spans="1:9" ht="49.5" customHeight="1" x14ac:dyDescent="0.3">
      <c r="A210" s="13"/>
      <c r="B210" s="13"/>
      <c r="C210" s="13"/>
      <c r="D210" s="14"/>
      <c r="E210" s="15"/>
      <c r="F210" s="15"/>
      <c r="G210" s="15"/>
      <c r="H210" s="16"/>
      <c r="I210" s="6"/>
    </row>
    <row r="211" spans="1:9" ht="49.5" customHeight="1" x14ac:dyDescent="0.3">
      <c r="A211" s="13"/>
      <c r="B211" s="13"/>
      <c r="C211" s="13"/>
      <c r="D211" s="14"/>
      <c r="E211" s="15"/>
      <c r="F211" s="15"/>
      <c r="G211" s="15"/>
      <c r="H211" s="16"/>
      <c r="I211" s="6"/>
    </row>
    <row r="212" spans="1:9" ht="49.5" customHeight="1" x14ac:dyDescent="0.3">
      <c r="A212" s="13"/>
      <c r="B212" s="13"/>
      <c r="C212" s="13"/>
      <c r="D212" s="14"/>
      <c r="E212" s="15"/>
      <c r="F212" s="15"/>
      <c r="G212" s="15"/>
      <c r="H212" s="16"/>
      <c r="I212" s="6"/>
    </row>
    <row r="213" spans="1:9" ht="49.5" customHeight="1" x14ac:dyDescent="0.3">
      <c r="A213" s="13"/>
      <c r="B213" s="13"/>
      <c r="C213" s="13"/>
      <c r="D213" s="14"/>
      <c r="E213" s="15"/>
      <c r="F213" s="15"/>
      <c r="G213" s="15"/>
      <c r="H213" s="16"/>
      <c r="I213" s="6"/>
    </row>
    <row r="214" spans="1:9" ht="49.5" customHeight="1" x14ac:dyDescent="0.3">
      <c r="A214" s="13"/>
      <c r="B214" s="13"/>
      <c r="C214" s="13"/>
      <c r="D214" s="14"/>
      <c r="E214" s="15"/>
      <c r="F214" s="15"/>
      <c r="G214" s="15"/>
      <c r="H214" s="16"/>
      <c r="I214" s="6"/>
    </row>
    <row r="215" spans="1:9" ht="49.5" customHeight="1" x14ac:dyDescent="0.3">
      <c r="A215" s="13"/>
      <c r="B215" s="13"/>
      <c r="C215" s="13"/>
      <c r="D215" s="14"/>
      <c r="E215" s="15"/>
      <c r="F215" s="15"/>
      <c r="G215" s="15"/>
      <c r="H215" s="16"/>
      <c r="I215" s="6"/>
    </row>
    <row r="216" spans="1:9" ht="49.5" customHeight="1" x14ac:dyDescent="0.3">
      <c r="A216" s="13"/>
      <c r="B216" s="13"/>
      <c r="C216" s="13"/>
      <c r="D216" s="14"/>
      <c r="E216" s="15"/>
      <c r="F216" s="15"/>
      <c r="G216" s="15"/>
      <c r="H216" s="16"/>
      <c r="I216" s="6"/>
    </row>
    <row r="217" spans="1:9" ht="49.5" customHeight="1" x14ac:dyDescent="0.3">
      <c r="A217" s="13"/>
      <c r="B217" s="13"/>
      <c r="C217" s="13"/>
      <c r="D217" s="14"/>
      <c r="E217" s="15"/>
      <c r="F217" s="15"/>
      <c r="G217" s="15"/>
      <c r="H217" s="16"/>
      <c r="I217" s="6"/>
    </row>
  </sheetData>
  <mergeCells count="3">
    <mergeCell ref="A3:K3"/>
    <mergeCell ref="A4:K4"/>
    <mergeCell ref="A1:K2"/>
  </mergeCells>
  <pageMargins left="0.7" right="0.7" top="0.75" bottom="0.75" header="0.3" footer="0.3"/>
  <pageSetup fitToHeight="0" orientation="landscape" horizontalDpi="300" verticalDpi="300"/>
  <headerFooter>
    <oddHeader>&amp;CBA PROGRAM APPLIED LIST
 [ UNDER C.B.C.S ] &amp;R Page &amp;P / &amp;N
Jun 07, 2023 09:15:47 pm</oddHeader>
    <oddFooter>&amp;LThe above is the list of BA PROGRAM candidates who have submitted the examination forms .&amp;R&amp;USignature of Principal/TIC with seal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4"/>
  <sheetViews>
    <sheetView topLeftCell="A7" zoomScaleNormal="100" workbookViewId="0">
      <selection activeCell="S5" sqref="S5"/>
    </sheetView>
  </sheetViews>
  <sheetFormatPr defaultColWidth="11.5546875" defaultRowHeight="14.4" x14ac:dyDescent="0.3"/>
  <cols>
    <col min="6" max="9" width="11.5546875" hidden="1"/>
    <col min="14" max="14" width="13.44140625" customWidth="1"/>
    <col min="15" max="15" width="14.88671875" customWidth="1"/>
    <col min="16" max="16" width="14" customWidth="1"/>
    <col min="17" max="17" width="13.88671875" customWidth="1"/>
    <col min="18" max="18" width="13" customWidth="1"/>
  </cols>
  <sheetData>
    <row r="1" spans="1:19" ht="28.8" x14ac:dyDescent="0.3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19" t="s">
        <v>31</v>
      </c>
      <c r="N1" s="19" t="s">
        <v>32</v>
      </c>
      <c r="O1" s="19" t="s">
        <v>33</v>
      </c>
      <c r="P1" s="19" t="s">
        <v>34</v>
      </c>
      <c r="Q1" s="19" t="s">
        <v>35</v>
      </c>
      <c r="R1" s="19" t="s">
        <v>36</v>
      </c>
      <c r="S1" s="19" t="s">
        <v>37</v>
      </c>
    </row>
    <row r="2" spans="1:19" ht="28.8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  <c r="M2" s="19" t="s">
        <v>43</v>
      </c>
      <c r="N2" s="19">
        <f>COUNTIFS(K1:K495, "&gt;=9.01", K1:K495, "&lt;=10")</f>
        <v>0</v>
      </c>
      <c r="O2" s="19">
        <f>COUNTIFS(K1:K495, "&gt;=8.01", K1:K495, "&lt;=9")</f>
        <v>19</v>
      </c>
      <c r="P2" s="19">
        <f>COUNTIFS(K1:K495, "&gt;=7.01", K1:K495, "&lt;=8")</f>
        <v>0</v>
      </c>
      <c r="Q2" s="19">
        <f>COUNTIFS(K1:K495, "&gt;=6.01", K1:K495, "&lt;=7")</f>
        <v>0</v>
      </c>
      <c r="R2" s="19">
        <f>COUNTIFS(K1:K495, "&gt;=5.01", K1:K495, "&lt;=6")</f>
        <v>0</v>
      </c>
      <c r="S2" s="19">
        <f>SUM(N2:R2)</f>
        <v>19</v>
      </c>
    </row>
    <row r="3" spans="1:19" ht="21" x14ac:dyDescent="0.3">
      <c r="A3" s="38" t="s">
        <v>988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9" ht="18" x14ac:dyDescent="0.3">
      <c r="A4" s="40" t="s">
        <v>1000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9" s="19" customFormat="1" ht="28.8" x14ac:dyDescent="0.3">
      <c r="A5" s="59" t="s">
        <v>0</v>
      </c>
      <c r="B5" s="59" t="s">
        <v>1</v>
      </c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/>
      <c r="J5" s="59" t="s">
        <v>272</v>
      </c>
      <c r="K5" s="19" t="s">
        <v>8</v>
      </c>
      <c r="L5" s="19" t="s">
        <v>91</v>
      </c>
    </row>
    <row r="6" spans="1:19" s="2" customFormat="1" ht="49.5" customHeight="1" x14ac:dyDescent="0.3">
      <c r="A6" s="17" t="s">
        <v>273</v>
      </c>
      <c r="B6" s="17" t="s">
        <v>274</v>
      </c>
      <c r="C6" s="17" t="s">
        <v>275</v>
      </c>
      <c r="D6" s="61" t="s">
        <v>276</v>
      </c>
      <c r="E6" s="61" t="s">
        <v>14</v>
      </c>
      <c r="F6" s="61" t="s">
        <v>277</v>
      </c>
      <c r="G6" s="61">
        <v>7029092392</v>
      </c>
      <c r="H6" s="61" t="s">
        <v>153</v>
      </c>
      <c r="I6" s="58" t="str">
        <f t="shared" ref="I6:I24" si="0">LEFT(F6,12)</f>
        <v>CC-13   BMTM</v>
      </c>
      <c r="J6" s="62" t="str">
        <f t="shared" ref="J6:J24" si="1">RIGHT(I6,3)</f>
        <v>MTM</v>
      </c>
      <c r="K6" s="58">
        <v>8.14</v>
      </c>
      <c r="L6" s="58">
        <f t="shared" ref="L6:L24" si="2">K6*10</f>
        <v>81.400000000000006</v>
      </c>
    </row>
    <row r="7" spans="1:19" s="2" customFormat="1" ht="49.5" customHeight="1" x14ac:dyDescent="0.3">
      <c r="A7" s="17" t="s">
        <v>278</v>
      </c>
      <c r="B7" s="17" t="s">
        <v>279</v>
      </c>
      <c r="C7" s="17" t="s">
        <v>280</v>
      </c>
      <c r="D7" s="61" t="s">
        <v>281</v>
      </c>
      <c r="E7" s="61" t="s">
        <v>14</v>
      </c>
      <c r="F7" s="61" t="s">
        <v>277</v>
      </c>
      <c r="G7" s="61">
        <v>6296616117</v>
      </c>
      <c r="H7" s="61" t="s">
        <v>153</v>
      </c>
      <c r="I7" s="58" t="str">
        <f t="shared" si="0"/>
        <v>CC-13   BMTM</v>
      </c>
      <c r="J7" s="62" t="str">
        <f t="shared" si="1"/>
        <v>MTM</v>
      </c>
      <c r="K7" s="58">
        <v>8.17</v>
      </c>
      <c r="L7" s="58">
        <f t="shared" si="2"/>
        <v>81.7</v>
      </c>
    </row>
    <row r="8" spans="1:19" s="2" customFormat="1" ht="49.5" customHeight="1" x14ac:dyDescent="0.3">
      <c r="A8" s="17" t="s">
        <v>282</v>
      </c>
      <c r="B8" s="17" t="s">
        <v>283</v>
      </c>
      <c r="C8" s="17" t="s">
        <v>284</v>
      </c>
      <c r="D8" s="61" t="s">
        <v>285</v>
      </c>
      <c r="E8" s="61" t="s">
        <v>113</v>
      </c>
      <c r="F8" s="61" t="s">
        <v>277</v>
      </c>
      <c r="G8" s="61">
        <v>8016057766</v>
      </c>
      <c r="H8" s="61" t="s">
        <v>153</v>
      </c>
      <c r="I8" s="58" t="str">
        <f t="shared" si="0"/>
        <v>CC-13   BMTM</v>
      </c>
      <c r="J8" s="62" t="str">
        <f t="shared" si="1"/>
        <v>MTM</v>
      </c>
      <c r="K8" s="58">
        <v>8.3800000000000008</v>
      </c>
      <c r="L8" s="58">
        <f t="shared" si="2"/>
        <v>83.800000000000011</v>
      </c>
    </row>
    <row r="9" spans="1:19" s="2" customFormat="1" ht="49.5" customHeight="1" x14ac:dyDescent="0.3">
      <c r="A9" s="17" t="s">
        <v>286</v>
      </c>
      <c r="B9" s="17" t="s">
        <v>287</v>
      </c>
      <c r="C9" s="17" t="s">
        <v>288</v>
      </c>
      <c r="D9" s="61" t="s">
        <v>289</v>
      </c>
      <c r="E9" s="61" t="s">
        <v>113</v>
      </c>
      <c r="F9" s="61" t="s">
        <v>277</v>
      </c>
      <c r="G9" s="61">
        <v>7478854554</v>
      </c>
      <c r="H9" s="61" t="s">
        <v>153</v>
      </c>
      <c r="I9" s="58" t="str">
        <f t="shared" si="0"/>
        <v>CC-13   BMTM</v>
      </c>
      <c r="J9" s="62" t="str">
        <f t="shared" si="1"/>
        <v>MTM</v>
      </c>
      <c r="K9" s="58">
        <v>8.39</v>
      </c>
      <c r="L9" s="58">
        <f t="shared" si="2"/>
        <v>83.9</v>
      </c>
    </row>
    <row r="10" spans="1:19" s="2" customFormat="1" ht="49.5" customHeight="1" x14ac:dyDescent="0.3">
      <c r="A10" s="17" t="s">
        <v>290</v>
      </c>
      <c r="B10" s="17" t="s">
        <v>291</v>
      </c>
      <c r="C10" s="17" t="s">
        <v>292</v>
      </c>
      <c r="D10" s="61" t="s">
        <v>293</v>
      </c>
      <c r="E10" s="61" t="s">
        <v>14</v>
      </c>
      <c r="F10" s="61" t="s">
        <v>277</v>
      </c>
      <c r="G10" s="61">
        <v>8597873499</v>
      </c>
      <c r="H10" s="61" t="s">
        <v>153</v>
      </c>
      <c r="I10" s="58" t="str">
        <f t="shared" si="0"/>
        <v>CC-13   BMTM</v>
      </c>
      <c r="J10" s="62" t="str">
        <f t="shared" si="1"/>
        <v>MTM</v>
      </c>
      <c r="K10" s="58">
        <v>8.4600000000000009</v>
      </c>
      <c r="L10" s="58">
        <f t="shared" si="2"/>
        <v>84.600000000000009</v>
      </c>
    </row>
    <row r="11" spans="1:19" s="2" customFormat="1" ht="49.5" customHeight="1" x14ac:dyDescent="0.3">
      <c r="A11" s="17" t="s">
        <v>294</v>
      </c>
      <c r="B11" s="17" t="s">
        <v>295</v>
      </c>
      <c r="C11" s="17" t="s">
        <v>296</v>
      </c>
      <c r="D11" s="61" t="s">
        <v>297</v>
      </c>
      <c r="E11" s="61" t="s">
        <v>113</v>
      </c>
      <c r="F11" s="61" t="s">
        <v>277</v>
      </c>
      <c r="G11" s="61">
        <v>9800000361</v>
      </c>
      <c r="H11" s="61" t="s">
        <v>153</v>
      </c>
      <c r="I11" s="58" t="str">
        <f t="shared" si="0"/>
        <v>CC-13   BMTM</v>
      </c>
      <c r="J11" s="62" t="str">
        <f t="shared" si="1"/>
        <v>MTM</v>
      </c>
      <c r="K11" s="58">
        <v>8.52</v>
      </c>
      <c r="L11" s="58">
        <f t="shared" si="2"/>
        <v>85.199999999999989</v>
      </c>
    </row>
    <row r="12" spans="1:19" s="2" customFormat="1" ht="49.5" customHeight="1" x14ac:dyDescent="0.3">
      <c r="A12" s="17" t="s">
        <v>298</v>
      </c>
      <c r="B12" s="17" t="s">
        <v>299</v>
      </c>
      <c r="C12" s="17" t="s">
        <v>300</v>
      </c>
      <c r="D12" s="61" t="s">
        <v>301</v>
      </c>
      <c r="E12" s="61" t="s">
        <v>14</v>
      </c>
      <c r="F12" s="61" t="s">
        <v>277</v>
      </c>
      <c r="G12" s="61">
        <v>7863981297</v>
      </c>
      <c r="H12" s="61" t="s">
        <v>153</v>
      </c>
      <c r="I12" s="58" t="str">
        <f t="shared" si="0"/>
        <v>CC-13   BMTM</v>
      </c>
      <c r="J12" s="62" t="str">
        <f t="shared" si="1"/>
        <v>MTM</v>
      </c>
      <c r="K12" s="58">
        <v>8.5399999999999991</v>
      </c>
      <c r="L12" s="58">
        <f t="shared" si="2"/>
        <v>85.399999999999991</v>
      </c>
    </row>
    <row r="13" spans="1:19" s="2" customFormat="1" ht="49.5" customHeight="1" x14ac:dyDescent="0.3">
      <c r="A13" s="17" t="s">
        <v>302</v>
      </c>
      <c r="B13" s="17" t="s">
        <v>303</v>
      </c>
      <c r="C13" s="17" t="s">
        <v>304</v>
      </c>
      <c r="D13" s="61" t="s">
        <v>305</v>
      </c>
      <c r="E13" s="61" t="s">
        <v>14</v>
      </c>
      <c r="F13" s="61" t="s">
        <v>277</v>
      </c>
      <c r="G13" s="61">
        <v>8509095370</v>
      </c>
      <c r="H13" s="61" t="s">
        <v>153</v>
      </c>
      <c r="I13" s="58" t="str">
        <f t="shared" si="0"/>
        <v>CC-13   BMTM</v>
      </c>
      <c r="J13" s="62" t="str">
        <f t="shared" si="1"/>
        <v>MTM</v>
      </c>
      <c r="K13" s="58">
        <v>8.5399999999999991</v>
      </c>
      <c r="L13" s="58">
        <f t="shared" si="2"/>
        <v>85.399999999999991</v>
      </c>
    </row>
    <row r="14" spans="1:19" s="2" customFormat="1" ht="49.5" customHeight="1" x14ac:dyDescent="0.3">
      <c r="A14" s="17" t="s">
        <v>306</v>
      </c>
      <c r="B14" s="17" t="s">
        <v>307</v>
      </c>
      <c r="C14" s="17" t="s">
        <v>308</v>
      </c>
      <c r="D14" s="61" t="s">
        <v>309</v>
      </c>
      <c r="E14" s="61" t="s">
        <v>14</v>
      </c>
      <c r="F14" s="61" t="s">
        <v>277</v>
      </c>
      <c r="G14" s="61">
        <v>6295542735</v>
      </c>
      <c r="H14" s="61" t="s">
        <v>153</v>
      </c>
      <c r="I14" s="58" t="str">
        <f t="shared" si="0"/>
        <v>CC-13   BMTM</v>
      </c>
      <c r="J14" s="62" t="str">
        <f t="shared" si="1"/>
        <v>MTM</v>
      </c>
      <c r="K14" s="58">
        <v>8.5500000000000007</v>
      </c>
      <c r="L14" s="58">
        <f t="shared" si="2"/>
        <v>85.5</v>
      </c>
    </row>
    <row r="15" spans="1:19" s="2" customFormat="1" ht="49.5" customHeight="1" x14ac:dyDescent="0.3">
      <c r="A15" s="17" t="s">
        <v>310</v>
      </c>
      <c r="B15" s="17" t="s">
        <v>311</v>
      </c>
      <c r="C15" s="17" t="s">
        <v>312</v>
      </c>
      <c r="D15" s="61" t="s">
        <v>313</v>
      </c>
      <c r="E15" s="61" t="s">
        <v>113</v>
      </c>
      <c r="F15" s="61" t="s">
        <v>277</v>
      </c>
      <c r="G15" s="61">
        <v>8016552833</v>
      </c>
      <c r="H15" s="61" t="s">
        <v>153</v>
      </c>
      <c r="I15" s="58" t="str">
        <f t="shared" si="0"/>
        <v>CC-13   BMTM</v>
      </c>
      <c r="J15" s="62" t="str">
        <f t="shared" si="1"/>
        <v>MTM</v>
      </c>
      <c r="K15" s="58">
        <v>8.61</v>
      </c>
      <c r="L15" s="58">
        <f t="shared" si="2"/>
        <v>86.1</v>
      </c>
    </row>
    <row r="16" spans="1:19" s="2" customFormat="1" ht="49.5" customHeight="1" x14ac:dyDescent="0.3">
      <c r="A16" s="17" t="s">
        <v>314</v>
      </c>
      <c r="B16" s="17" t="s">
        <v>315</v>
      </c>
      <c r="C16" s="17" t="s">
        <v>316</v>
      </c>
      <c r="D16" s="61" t="s">
        <v>317</v>
      </c>
      <c r="E16" s="61" t="s">
        <v>14</v>
      </c>
      <c r="F16" s="61" t="s">
        <v>277</v>
      </c>
      <c r="G16" s="61">
        <v>6296478129</v>
      </c>
      <c r="H16" s="61" t="s">
        <v>153</v>
      </c>
      <c r="I16" s="58" t="str">
        <f t="shared" si="0"/>
        <v>CC-13   BMTM</v>
      </c>
      <c r="J16" s="62" t="str">
        <f t="shared" si="1"/>
        <v>MTM</v>
      </c>
      <c r="K16" s="58">
        <v>8.65</v>
      </c>
      <c r="L16" s="58">
        <f t="shared" si="2"/>
        <v>86.5</v>
      </c>
    </row>
    <row r="17" spans="1:12" s="2" customFormat="1" ht="49.5" customHeight="1" x14ac:dyDescent="0.3">
      <c r="A17" s="17" t="s">
        <v>318</v>
      </c>
      <c r="B17" s="17" t="s">
        <v>319</v>
      </c>
      <c r="C17" s="17" t="s">
        <v>320</v>
      </c>
      <c r="D17" s="61" t="s">
        <v>321</v>
      </c>
      <c r="E17" s="61" t="s">
        <v>14</v>
      </c>
      <c r="F17" s="61" t="s">
        <v>277</v>
      </c>
      <c r="G17" s="61">
        <v>9883358193</v>
      </c>
      <c r="H17" s="61" t="s">
        <v>153</v>
      </c>
      <c r="I17" s="58" t="str">
        <f t="shared" si="0"/>
        <v>CC-13   BMTM</v>
      </c>
      <c r="J17" s="62" t="str">
        <f t="shared" si="1"/>
        <v>MTM</v>
      </c>
      <c r="K17" s="58">
        <v>8.65</v>
      </c>
      <c r="L17" s="58">
        <f t="shared" si="2"/>
        <v>86.5</v>
      </c>
    </row>
    <row r="18" spans="1:12" s="2" customFormat="1" ht="49.5" customHeight="1" x14ac:dyDescent="0.3">
      <c r="A18" s="17" t="s">
        <v>322</v>
      </c>
      <c r="B18" s="17" t="s">
        <v>323</v>
      </c>
      <c r="C18" s="17" t="s">
        <v>324</v>
      </c>
      <c r="D18" s="61" t="s">
        <v>325</v>
      </c>
      <c r="E18" s="61" t="s">
        <v>14</v>
      </c>
      <c r="F18" s="61" t="s">
        <v>277</v>
      </c>
      <c r="G18" s="61">
        <v>6294319207</v>
      </c>
      <c r="H18" s="61" t="s">
        <v>153</v>
      </c>
      <c r="I18" s="58" t="str">
        <f t="shared" si="0"/>
        <v>CC-13   BMTM</v>
      </c>
      <c r="J18" s="62" t="str">
        <f t="shared" si="1"/>
        <v>MTM</v>
      </c>
      <c r="K18" s="58">
        <v>8.69</v>
      </c>
      <c r="L18" s="58">
        <f t="shared" si="2"/>
        <v>86.899999999999991</v>
      </c>
    </row>
    <row r="19" spans="1:12" s="2" customFormat="1" ht="49.5" customHeight="1" x14ac:dyDescent="0.3">
      <c r="A19" s="17" t="s">
        <v>326</v>
      </c>
      <c r="B19" s="17" t="s">
        <v>327</v>
      </c>
      <c r="C19" s="17" t="s">
        <v>328</v>
      </c>
      <c r="D19" s="61" t="s">
        <v>329</v>
      </c>
      <c r="E19" s="61" t="s">
        <v>14</v>
      </c>
      <c r="F19" s="61" t="s">
        <v>277</v>
      </c>
      <c r="G19" s="61">
        <v>8327006969</v>
      </c>
      <c r="H19" s="61" t="s">
        <v>153</v>
      </c>
      <c r="I19" s="58" t="str">
        <f t="shared" si="0"/>
        <v>CC-13   BMTM</v>
      </c>
      <c r="J19" s="62" t="str">
        <f t="shared" si="1"/>
        <v>MTM</v>
      </c>
      <c r="K19" s="58">
        <v>8.7899999999999991</v>
      </c>
      <c r="L19" s="58">
        <f t="shared" si="2"/>
        <v>87.899999999999991</v>
      </c>
    </row>
    <row r="20" spans="1:12" s="2" customFormat="1" ht="49.5" customHeight="1" x14ac:dyDescent="0.3">
      <c r="A20" s="17" t="s">
        <v>330</v>
      </c>
      <c r="B20" s="17" t="s">
        <v>331</v>
      </c>
      <c r="C20" s="17" t="s">
        <v>332</v>
      </c>
      <c r="D20" s="61" t="s">
        <v>333</v>
      </c>
      <c r="E20" s="61" t="s">
        <v>14</v>
      </c>
      <c r="F20" s="61" t="s">
        <v>277</v>
      </c>
      <c r="G20" s="61">
        <v>7363833596</v>
      </c>
      <c r="H20" s="61" t="s">
        <v>153</v>
      </c>
      <c r="I20" s="58" t="str">
        <f t="shared" si="0"/>
        <v>CC-13   BMTM</v>
      </c>
      <c r="J20" s="62" t="str">
        <f t="shared" si="1"/>
        <v>MTM</v>
      </c>
      <c r="K20" s="58">
        <v>8.82</v>
      </c>
      <c r="L20" s="58">
        <f t="shared" si="2"/>
        <v>88.2</v>
      </c>
    </row>
    <row r="21" spans="1:12" s="2" customFormat="1" ht="49.5" customHeight="1" x14ac:dyDescent="0.3">
      <c r="A21" s="17" t="s">
        <v>334</v>
      </c>
      <c r="B21" s="17" t="s">
        <v>335</v>
      </c>
      <c r="C21" s="17" t="s">
        <v>336</v>
      </c>
      <c r="D21" s="61" t="s">
        <v>337</v>
      </c>
      <c r="E21" s="61" t="s">
        <v>14</v>
      </c>
      <c r="F21" s="61" t="s">
        <v>277</v>
      </c>
      <c r="G21" s="61">
        <v>9064889298</v>
      </c>
      <c r="H21" s="61" t="s">
        <v>153</v>
      </c>
      <c r="I21" s="58" t="str">
        <f t="shared" si="0"/>
        <v>CC-13   BMTM</v>
      </c>
      <c r="J21" s="62" t="str">
        <f t="shared" si="1"/>
        <v>MTM</v>
      </c>
      <c r="K21" s="58">
        <v>8.85</v>
      </c>
      <c r="L21" s="58">
        <f t="shared" si="2"/>
        <v>88.5</v>
      </c>
    </row>
    <row r="22" spans="1:12" s="2" customFormat="1" ht="49.5" customHeight="1" x14ac:dyDescent="0.3">
      <c r="A22" s="17" t="s">
        <v>338</v>
      </c>
      <c r="B22" s="17" t="s">
        <v>339</v>
      </c>
      <c r="C22" s="17" t="s">
        <v>340</v>
      </c>
      <c r="D22" s="61" t="s">
        <v>341</v>
      </c>
      <c r="E22" s="61" t="s">
        <v>14</v>
      </c>
      <c r="F22" s="61" t="s">
        <v>277</v>
      </c>
      <c r="G22" s="61">
        <v>7866826175</v>
      </c>
      <c r="H22" s="61" t="s">
        <v>153</v>
      </c>
      <c r="I22" s="58" t="str">
        <f t="shared" si="0"/>
        <v>CC-13   BMTM</v>
      </c>
      <c r="J22" s="62" t="str">
        <f t="shared" si="1"/>
        <v>MTM</v>
      </c>
      <c r="K22" s="58">
        <v>8.85</v>
      </c>
      <c r="L22" s="58">
        <f t="shared" si="2"/>
        <v>88.5</v>
      </c>
    </row>
    <row r="23" spans="1:12" s="2" customFormat="1" ht="49.5" customHeight="1" x14ac:dyDescent="0.3">
      <c r="A23" s="17" t="s">
        <v>342</v>
      </c>
      <c r="B23" s="17" t="s">
        <v>343</v>
      </c>
      <c r="C23" s="17" t="s">
        <v>344</v>
      </c>
      <c r="D23" s="61" t="s">
        <v>345</v>
      </c>
      <c r="E23" s="61" t="s">
        <v>14</v>
      </c>
      <c r="F23" s="61" t="s">
        <v>277</v>
      </c>
      <c r="G23" s="61">
        <v>8101939192</v>
      </c>
      <c r="H23" s="61" t="s">
        <v>153</v>
      </c>
      <c r="I23" s="58" t="str">
        <f t="shared" si="0"/>
        <v>CC-13   BMTM</v>
      </c>
      <c r="J23" s="62" t="str">
        <f t="shared" si="1"/>
        <v>MTM</v>
      </c>
      <c r="K23" s="58">
        <v>8.89</v>
      </c>
      <c r="L23" s="58">
        <f t="shared" si="2"/>
        <v>88.9</v>
      </c>
    </row>
    <row r="24" spans="1:12" s="2" customFormat="1" ht="49.5" customHeight="1" x14ac:dyDescent="0.3">
      <c r="A24" s="17" t="s">
        <v>346</v>
      </c>
      <c r="B24" s="17" t="s">
        <v>347</v>
      </c>
      <c r="C24" s="17" t="s">
        <v>348</v>
      </c>
      <c r="D24" s="61" t="s">
        <v>349</v>
      </c>
      <c r="E24" s="61" t="s">
        <v>14</v>
      </c>
      <c r="F24" s="61" t="s">
        <v>277</v>
      </c>
      <c r="G24" s="61">
        <v>8016467640</v>
      </c>
      <c r="H24" s="61" t="s">
        <v>153</v>
      </c>
      <c r="I24" s="58" t="str">
        <f t="shared" si="0"/>
        <v>CC-13   BMTM</v>
      </c>
      <c r="J24" s="62" t="str">
        <f t="shared" si="1"/>
        <v>MTM</v>
      </c>
      <c r="K24" s="58">
        <v>8.99</v>
      </c>
      <c r="L24" s="58">
        <f t="shared" si="2"/>
        <v>89.9</v>
      </c>
    </row>
  </sheetData>
  <mergeCells count="3">
    <mergeCell ref="A3:L3"/>
    <mergeCell ref="A4:L4"/>
    <mergeCell ref="A1:L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8"/>
  <sheetViews>
    <sheetView tabSelected="1" zoomScaleNormal="100" workbookViewId="0">
      <selection activeCell="M12" sqref="M12"/>
    </sheetView>
  </sheetViews>
  <sheetFormatPr defaultColWidth="11.5546875" defaultRowHeight="14.4" x14ac:dyDescent="0.3"/>
  <cols>
    <col min="6" max="9" width="11.5546875" hidden="1"/>
    <col min="14" max="14" width="13.5546875" customWidth="1"/>
    <col min="15" max="15" width="15" customWidth="1"/>
    <col min="16" max="16" width="13" customWidth="1"/>
    <col min="17" max="17" width="13.21875" customWidth="1"/>
    <col min="18" max="18" width="13.77734375" customWidth="1"/>
  </cols>
  <sheetData>
    <row r="1" spans="1:19" ht="28.8" x14ac:dyDescent="0.3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19" t="s">
        <v>31</v>
      </c>
      <c r="N1" s="19" t="s">
        <v>32</v>
      </c>
      <c r="O1" s="19" t="s">
        <v>33</v>
      </c>
      <c r="P1" s="19" t="s">
        <v>34</v>
      </c>
      <c r="Q1" s="19" t="s">
        <v>35</v>
      </c>
      <c r="R1" s="19" t="s">
        <v>36</v>
      </c>
      <c r="S1" s="19" t="s">
        <v>37</v>
      </c>
    </row>
    <row r="2" spans="1:19" ht="28.8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  <c r="M2" s="19" t="s">
        <v>43</v>
      </c>
      <c r="N2" s="19">
        <f>COUNTIFS(K1:K495, "&gt;=9.01", K1:K495, "&lt;=10")</f>
        <v>1</v>
      </c>
      <c r="O2" s="19">
        <f>COUNTIFS(K1:K495, "&gt;=8.01", K1:K495, "&lt;=9")</f>
        <v>2</v>
      </c>
      <c r="P2" s="19">
        <f>COUNTIFS(K1:K495, "&gt;=7.01", K1:K495, "&lt;=8")</f>
        <v>0</v>
      </c>
      <c r="Q2" s="19">
        <f>COUNTIFS(K1:K495, "&gt;=6.01", K1:K495, "&lt;=7")</f>
        <v>0</v>
      </c>
      <c r="R2" s="19">
        <f>COUNTIFS(K1:K495, "&gt;=5.01", K1:K495, "&lt;=6")</f>
        <v>0</v>
      </c>
      <c r="S2" s="19">
        <f>SUM(N2:R2)</f>
        <v>3</v>
      </c>
    </row>
    <row r="3" spans="1:19" ht="21" customHeight="1" x14ac:dyDescent="0.3">
      <c r="A3" s="38" t="s">
        <v>988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23"/>
    </row>
    <row r="4" spans="1:19" ht="18" x14ac:dyDescent="0.35">
      <c r="A4" s="40" t="s">
        <v>999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22"/>
    </row>
    <row r="5" spans="1:19" s="19" customFormat="1" ht="28.8" x14ac:dyDescent="0.3">
      <c r="A5" s="59" t="s">
        <v>0</v>
      </c>
      <c r="B5" s="59" t="s">
        <v>1</v>
      </c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/>
      <c r="J5" s="59" t="s">
        <v>272</v>
      </c>
      <c r="K5" s="19" t="s">
        <v>8</v>
      </c>
      <c r="L5" s="19" t="s">
        <v>91</v>
      </c>
    </row>
    <row r="6" spans="1:19" s="2" customFormat="1" ht="49.5" customHeight="1" x14ac:dyDescent="0.3">
      <c r="A6" s="17" t="s">
        <v>350</v>
      </c>
      <c r="B6" s="17" t="s">
        <v>351</v>
      </c>
      <c r="C6" s="17" t="s">
        <v>352</v>
      </c>
      <c r="D6" s="61" t="s">
        <v>353</v>
      </c>
      <c r="E6" s="61" t="s">
        <v>14</v>
      </c>
      <c r="F6" s="61" t="s">
        <v>354</v>
      </c>
      <c r="G6" s="61">
        <v>6295633647</v>
      </c>
      <c r="H6" s="61" t="s">
        <v>16</v>
      </c>
      <c r="I6" s="62" t="str">
        <f>LEFT(F6,12)</f>
        <v>CC-13   BPHS</v>
      </c>
      <c r="J6" s="62" t="str">
        <f>RIGHT(I6,3)</f>
        <v>PHS</v>
      </c>
      <c r="K6" s="62">
        <v>8.56</v>
      </c>
      <c r="L6" s="62">
        <f>K6*10</f>
        <v>85.600000000000009</v>
      </c>
    </row>
    <row r="7" spans="1:19" s="2" customFormat="1" ht="49.5" customHeight="1" x14ac:dyDescent="0.3">
      <c r="A7" s="17" t="s">
        <v>355</v>
      </c>
      <c r="B7" s="17" t="s">
        <v>356</v>
      </c>
      <c r="C7" s="17" t="s">
        <v>357</v>
      </c>
      <c r="D7" s="61" t="s">
        <v>358</v>
      </c>
      <c r="E7" s="61" t="s">
        <v>14</v>
      </c>
      <c r="F7" s="61" t="s">
        <v>354</v>
      </c>
      <c r="G7" s="61">
        <v>9641725352</v>
      </c>
      <c r="H7" s="61" t="s">
        <v>16</v>
      </c>
      <c r="I7" s="62" t="str">
        <f>LEFT(F7,12)</f>
        <v>CC-13   BPHS</v>
      </c>
      <c r="J7" s="62" t="str">
        <f>RIGHT(I7,3)</f>
        <v>PHS</v>
      </c>
      <c r="K7" s="62">
        <v>8.69</v>
      </c>
      <c r="L7" s="62">
        <f>K7*10</f>
        <v>86.899999999999991</v>
      </c>
    </row>
    <row r="8" spans="1:19" s="2" customFormat="1" ht="49.5" customHeight="1" x14ac:dyDescent="0.3">
      <c r="A8" s="17" t="s">
        <v>359</v>
      </c>
      <c r="B8" s="17" t="s">
        <v>360</v>
      </c>
      <c r="C8" s="17" t="s">
        <v>361</v>
      </c>
      <c r="D8" s="61" t="s">
        <v>362</v>
      </c>
      <c r="E8" s="61" t="s">
        <v>14</v>
      </c>
      <c r="F8" s="61" t="s">
        <v>354</v>
      </c>
      <c r="G8" s="61">
        <v>6295947034</v>
      </c>
      <c r="H8" s="61" t="s">
        <v>16</v>
      </c>
      <c r="I8" s="62" t="str">
        <f>LEFT(F8,12)</f>
        <v>CC-13   BPHS</v>
      </c>
      <c r="J8" s="62" t="str">
        <f>RIGHT(I8,3)</f>
        <v>PHS</v>
      </c>
      <c r="K8" s="62">
        <v>9.1999999999999993</v>
      </c>
      <c r="L8" s="62">
        <f>K8*10</f>
        <v>92</v>
      </c>
    </row>
  </sheetData>
  <mergeCells count="3">
    <mergeCell ref="A1:L2"/>
    <mergeCell ref="A4:L4"/>
    <mergeCell ref="A3:L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5"/>
  <sheetViews>
    <sheetView zoomScaleNormal="100" workbookViewId="0">
      <selection activeCell="M5" sqref="M5"/>
    </sheetView>
  </sheetViews>
  <sheetFormatPr defaultColWidth="11.5546875" defaultRowHeight="14.4" x14ac:dyDescent="0.3"/>
  <cols>
    <col min="6" max="9" width="11.5546875" hidden="1"/>
    <col min="14" max="14" width="13.88671875" customWidth="1"/>
    <col min="15" max="15" width="12.5546875" customWidth="1"/>
    <col min="16" max="16" width="13.109375" customWidth="1"/>
    <col min="17" max="17" width="13.21875" customWidth="1"/>
    <col min="18" max="18" width="12.6640625" customWidth="1"/>
  </cols>
  <sheetData>
    <row r="1" spans="1:19" x14ac:dyDescent="0.3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19" t="s">
        <v>31</v>
      </c>
      <c r="N1" s="19" t="s">
        <v>32</v>
      </c>
      <c r="O1" s="19" t="s">
        <v>33</v>
      </c>
      <c r="P1" s="19" t="s">
        <v>34</v>
      </c>
      <c r="Q1" s="19" t="s">
        <v>35</v>
      </c>
      <c r="R1" s="19" t="s">
        <v>36</v>
      </c>
      <c r="S1" s="19" t="s">
        <v>37</v>
      </c>
    </row>
    <row r="2" spans="1:19" ht="28.8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  <c r="M2" s="19" t="s">
        <v>43</v>
      </c>
      <c r="N2" s="19">
        <f>COUNTIFS(K1:K495, "&gt;=9.01", K1:K495, "&lt;=10")</f>
        <v>3</v>
      </c>
      <c r="O2" s="19">
        <f>COUNTIFS(K1:K495, "&gt;=8.01", K1:K495, "&lt;=9")</f>
        <v>5</v>
      </c>
      <c r="P2" s="19">
        <f>COUNTIFS(K1:K495, "&gt;=7.01", K1:K495, "&lt;=8")</f>
        <v>2</v>
      </c>
      <c r="Q2" s="19">
        <f>COUNTIFS(K1:K495, "&gt;=6.01", K1:K495, "&lt;=7")</f>
        <v>0</v>
      </c>
      <c r="R2" s="19">
        <f>COUNTIFS(K1:K495, "&gt;=5.01", K1:K495, "&lt;=6")</f>
        <v>0</v>
      </c>
      <c r="S2" s="19">
        <f>SUM(N2:R2)</f>
        <v>10</v>
      </c>
    </row>
    <row r="3" spans="1:19" ht="21" x14ac:dyDescent="0.4">
      <c r="A3" s="45" t="s">
        <v>988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9" ht="18" x14ac:dyDescent="0.35">
      <c r="A4" s="47" t="s">
        <v>989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9" s="19" customFormat="1" ht="28.8" x14ac:dyDescent="0.3">
      <c r="A5" s="59" t="s">
        <v>0</v>
      </c>
      <c r="B5" s="59" t="s">
        <v>1</v>
      </c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/>
      <c r="J5" s="59" t="s">
        <v>272</v>
      </c>
      <c r="K5" s="19" t="s">
        <v>8</v>
      </c>
      <c r="L5" s="19" t="s">
        <v>91</v>
      </c>
    </row>
    <row r="6" spans="1:19" s="2" customFormat="1" ht="49.5" customHeight="1" x14ac:dyDescent="0.3">
      <c r="A6" s="17" t="s">
        <v>363</v>
      </c>
      <c r="B6" s="17" t="s">
        <v>364</v>
      </c>
      <c r="C6" s="17" t="s">
        <v>365</v>
      </c>
      <c r="D6" s="61" t="s">
        <v>366</v>
      </c>
      <c r="E6" s="61" t="s">
        <v>14</v>
      </c>
      <c r="F6" s="61" t="s">
        <v>367</v>
      </c>
      <c r="G6" s="61">
        <v>9800463591</v>
      </c>
      <c r="H6" s="61" t="s">
        <v>368</v>
      </c>
      <c r="I6" s="58" t="str">
        <f t="shared" ref="I6:I15" si="0">LEFT(F6,12)</f>
        <v>CC-13   BCEM</v>
      </c>
      <c r="J6" s="62" t="str">
        <f t="shared" ref="J6:J15" si="1">RIGHT(I6,3)</f>
        <v>CEM</v>
      </c>
      <c r="K6" s="58">
        <v>7.54</v>
      </c>
      <c r="L6" s="58">
        <f t="shared" ref="L6:L15" si="2">K6*10</f>
        <v>75.400000000000006</v>
      </c>
    </row>
    <row r="7" spans="1:19" s="2" customFormat="1" ht="49.5" customHeight="1" x14ac:dyDescent="0.3">
      <c r="A7" s="17" t="s">
        <v>369</v>
      </c>
      <c r="B7" s="17" t="s">
        <v>370</v>
      </c>
      <c r="C7" s="17" t="s">
        <v>371</v>
      </c>
      <c r="D7" s="61" t="s">
        <v>372</v>
      </c>
      <c r="E7" s="61" t="s">
        <v>14</v>
      </c>
      <c r="F7" s="61" t="s">
        <v>367</v>
      </c>
      <c r="G7" s="61">
        <v>8250847677</v>
      </c>
      <c r="H7" s="61" t="s">
        <v>368</v>
      </c>
      <c r="I7" s="58" t="str">
        <f t="shared" si="0"/>
        <v>CC-13   BCEM</v>
      </c>
      <c r="J7" s="62" t="str">
        <f t="shared" si="1"/>
        <v>CEM</v>
      </c>
      <c r="K7" s="58">
        <v>7.96</v>
      </c>
      <c r="L7" s="58">
        <f t="shared" si="2"/>
        <v>79.599999999999994</v>
      </c>
    </row>
    <row r="8" spans="1:19" s="2" customFormat="1" ht="49.5" customHeight="1" x14ac:dyDescent="0.3">
      <c r="A8" s="17" t="s">
        <v>373</v>
      </c>
      <c r="B8" s="17" t="s">
        <v>374</v>
      </c>
      <c r="C8" s="17" t="s">
        <v>156</v>
      </c>
      <c r="D8" s="61" t="s">
        <v>375</v>
      </c>
      <c r="E8" s="61" t="s">
        <v>14</v>
      </c>
      <c r="F8" s="61" t="s">
        <v>367</v>
      </c>
      <c r="G8" s="61">
        <v>8101035510</v>
      </c>
      <c r="H8" s="61" t="s">
        <v>368</v>
      </c>
      <c r="I8" s="58" t="str">
        <f t="shared" si="0"/>
        <v>CC-13   BCEM</v>
      </c>
      <c r="J8" s="62" t="str">
        <f t="shared" si="1"/>
        <v>CEM</v>
      </c>
      <c r="K8" s="58">
        <v>8.1</v>
      </c>
      <c r="L8" s="58">
        <f t="shared" si="2"/>
        <v>81</v>
      </c>
    </row>
    <row r="9" spans="1:19" s="2" customFormat="1" ht="49.5" customHeight="1" x14ac:dyDescent="0.3">
      <c r="A9" s="17" t="s">
        <v>376</v>
      </c>
      <c r="B9" s="17" t="s">
        <v>377</v>
      </c>
      <c r="C9" s="17" t="s">
        <v>378</v>
      </c>
      <c r="D9" s="61" t="s">
        <v>379</v>
      </c>
      <c r="E9" s="61" t="s">
        <v>113</v>
      </c>
      <c r="F9" s="61" t="s">
        <v>367</v>
      </c>
      <c r="G9" s="61">
        <v>8101071135</v>
      </c>
      <c r="H9" s="61" t="s">
        <v>368</v>
      </c>
      <c r="I9" s="58" t="str">
        <f t="shared" si="0"/>
        <v>CC-13   BCEM</v>
      </c>
      <c r="J9" s="62" t="str">
        <f t="shared" si="1"/>
        <v>CEM</v>
      </c>
      <c r="K9" s="58">
        <v>8.39</v>
      </c>
      <c r="L9" s="58">
        <f t="shared" si="2"/>
        <v>83.9</v>
      </c>
    </row>
    <row r="10" spans="1:19" s="2" customFormat="1" ht="49.5" customHeight="1" x14ac:dyDescent="0.3">
      <c r="A10" s="17" t="s">
        <v>380</v>
      </c>
      <c r="B10" s="17" t="s">
        <v>381</v>
      </c>
      <c r="C10" s="17" t="s">
        <v>382</v>
      </c>
      <c r="D10" s="61" t="s">
        <v>383</v>
      </c>
      <c r="E10" s="61" t="s">
        <v>14</v>
      </c>
      <c r="F10" s="61" t="s">
        <v>367</v>
      </c>
      <c r="G10" s="61">
        <v>9883270078</v>
      </c>
      <c r="H10" s="61" t="s">
        <v>368</v>
      </c>
      <c r="I10" s="58" t="str">
        <f t="shared" si="0"/>
        <v>CC-13   BCEM</v>
      </c>
      <c r="J10" s="62" t="str">
        <f t="shared" si="1"/>
        <v>CEM</v>
      </c>
      <c r="K10" s="58">
        <v>8.42</v>
      </c>
      <c r="L10" s="58">
        <f t="shared" si="2"/>
        <v>84.2</v>
      </c>
    </row>
    <row r="11" spans="1:19" s="2" customFormat="1" ht="49.5" customHeight="1" x14ac:dyDescent="0.3">
      <c r="A11" s="17" t="s">
        <v>384</v>
      </c>
      <c r="B11" s="17" t="s">
        <v>385</v>
      </c>
      <c r="C11" s="17" t="s">
        <v>386</v>
      </c>
      <c r="D11" s="61" t="s">
        <v>387</v>
      </c>
      <c r="E11" s="61" t="s">
        <v>14</v>
      </c>
      <c r="F11" s="61" t="s">
        <v>367</v>
      </c>
      <c r="G11" s="61">
        <v>8918367003</v>
      </c>
      <c r="H11" s="61" t="s">
        <v>368</v>
      </c>
      <c r="I11" s="58" t="str">
        <f t="shared" si="0"/>
        <v>CC-13   BCEM</v>
      </c>
      <c r="J11" s="62" t="str">
        <f t="shared" si="1"/>
        <v>CEM</v>
      </c>
      <c r="K11" s="58">
        <v>8.7200000000000006</v>
      </c>
      <c r="L11" s="58">
        <f t="shared" si="2"/>
        <v>87.2</v>
      </c>
    </row>
    <row r="12" spans="1:19" s="2" customFormat="1" ht="49.5" customHeight="1" x14ac:dyDescent="0.3">
      <c r="A12" s="17" t="s">
        <v>388</v>
      </c>
      <c r="B12" s="17" t="s">
        <v>389</v>
      </c>
      <c r="C12" s="17" t="s">
        <v>390</v>
      </c>
      <c r="D12" s="61" t="s">
        <v>391</v>
      </c>
      <c r="E12" s="61" t="s">
        <v>14</v>
      </c>
      <c r="F12" s="61" t="s">
        <v>367</v>
      </c>
      <c r="G12" s="61">
        <v>8637319782</v>
      </c>
      <c r="H12" s="61" t="s">
        <v>368</v>
      </c>
      <c r="I12" s="58" t="str">
        <f t="shared" si="0"/>
        <v>CC-13   BCEM</v>
      </c>
      <c r="J12" s="62" t="str">
        <f t="shared" si="1"/>
        <v>CEM</v>
      </c>
      <c r="K12" s="58">
        <v>8.82</v>
      </c>
      <c r="L12" s="58">
        <f t="shared" si="2"/>
        <v>88.2</v>
      </c>
    </row>
    <row r="13" spans="1:19" s="2" customFormat="1" ht="49.5" customHeight="1" x14ac:dyDescent="0.3">
      <c r="A13" s="17" t="s">
        <v>392</v>
      </c>
      <c r="B13" s="17" t="s">
        <v>393</v>
      </c>
      <c r="C13" s="17" t="s">
        <v>394</v>
      </c>
      <c r="D13" s="61" t="s">
        <v>395</v>
      </c>
      <c r="E13" s="61" t="s">
        <v>14</v>
      </c>
      <c r="F13" s="61" t="s">
        <v>367</v>
      </c>
      <c r="G13" s="61">
        <v>9647571558</v>
      </c>
      <c r="H13" s="61" t="s">
        <v>368</v>
      </c>
      <c r="I13" s="58" t="str">
        <f t="shared" si="0"/>
        <v>CC-13   BCEM</v>
      </c>
      <c r="J13" s="62" t="str">
        <f t="shared" si="1"/>
        <v>CEM</v>
      </c>
      <c r="K13" s="58">
        <v>9.32</v>
      </c>
      <c r="L13" s="58">
        <f t="shared" si="2"/>
        <v>93.2</v>
      </c>
    </row>
    <row r="14" spans="1:19" s="2" customFormat="1" ht="49.5" customHeight="1" x14ac:dyDescent="0.3">
      <c r="A14" s="17" t="s">
        <v>396</v>
      </c>
      <c r="B14" s="17" t="s">
        <v>397</v>
      </c>
      <c r="C14" s="17" t="s">
        <v>398</v>
      </c>
      <c r="D14" s="61" t="s">
        <v>399</v>
      </c>
      <c r="E14" s="61" t="s">
        <v>14</v>
      </c>
      <c r="F14" s="61" t="s">
        <v>367</v>
      </c>
      <c r="G14" s="61">
        <v>9800601684</v>
      </c>
      <c r="H14" s="61" t="s">
        <v>368</v>
      </c>
      <c r="I14" s="58" t="str">
        <f t="shared" si="0"/>
        <v>CC-13   BCEM</v>
      </c>
      <c r="J14" s="62" t="str">
        <f t="shared" si="1"/>
        <v>CEM</v>
      </c>
      <c r="K14" s="58">
        <v>9.48</v>
      </c>
      <c r="L14" s="58">
        <f t="shared" si="2"/>
        <v>94.800000000000011</v>
      </c>
    </row>
    <row r="15" spans="1:19" s="2" customFormat="1" ht="49.5" customHeight="1" x14ac:dyDescent="0.3">
      <c r="A15" s="17" t="s">
        <v>400</v>
      </c>
      <c r="B15" s="17" t="s">
        <v>401</v>
      </c>
      <c r="C15" s="17" t="s">
        <v>245</v>
      </c>
      <c r="D15" s="61" t="s">
        <v>402</v>
      </c>
      <c r="E15" s="61" t="s">
        <v>14</v>
      </c>
      <c r="F15" s="61" t="s">
        <v>367</v>
      </c>
      <c r="G15" s="61">
        <v>7319233720</v>
      </c>
      <c r="H15" s="61" t="s">
        <v>368</v>
      </c>
      <c r="I15" s="58" t="str">
        <f t="shared" si="0"/>
        <v>CC-13   BCEM</v>
      </c>
      <c r="J15" s="62" t="str">
        <f t="shared" si="1"/>
        <v>CEM</v>
      </c>
      <c r="K15" s="58">
        <v>9.49</v>
      </c>
      <c r="L15" s="58">
        <f t="shared" si="2"/>
        <v>94.9</v>
      </c>
    </row>
  </sheetData>
  <mergeCells count="3">
    <mergeCell ref="A3:M3"/>
    <mergeCell ref="A4:M4"/>
    <mergeCell ref="A1:L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8"/>
  <sheetViews>
    <sheetView zoomScaleNormal="100" workbookViewId="0">
      <selection activeCell="L15" sqref="L15"/>
    </sheetView>
  </sheetViews>
  <sheetFormatPr defaultColWidth="11.5546875" defaultRowHeight="14.4" x14ac:dyDescent="0.3"/>
  <cols>
    <col min="6" max="9" width="11.5546875" hidden="1"/>
  </cols>
  <sheetData>
    <row r="1" spans="1:19" ht="28.8" x14ac:dyDescent="0.3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19" t="s">
        <v>31</v>
      </c>
      <c r="N1" s="19" t="s">
        <v>32</v>
      </c>
      <c r="O1" s="19" t="s">
        <v>33</v>
      </c>
      <c r="P1" s="19" t="s">
        <v>34</v>
      </c>
      <c r="Q1" s="19" t="s">
        <v>35</v>
      </c>
      <c r="R1" s="19" t="s">
        <v>36</v>
      </c>
      <c r="S1" s="19" t="s">
        <v>37</v>
      </c>
    </row>
    <row r="2" spans="1:19" ht="28.8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  <c r="M2" s="19" t="s">
        <v>43</v>
      </c>
      <c r="N2" s="19">
        <f>COUNTIFS(K1:K495, "&gt;=9.01", K1:K495, "&lt;=10")</f>
        <v>0</v>
      </c>
      <c r="O2" s="19">
        <f>COUNTIFS(K1:K495, "&gt;=8.01", K1:K495, "&lt;=9")</f>
        <v>1</v>
      </c>
      <c r="P2" s="19">
        <f>COUNTIFS(K1:K495, "&gt;=7.01", K1:K495, "&lt;=8")</f>
        <v>2</v>
      </c>
      <c r="Q2" s="19">
        <f>COUNTIFS(K1:K495, "&gt;=6.01", K1:K495, "&lt;=7")</f>
        <v>0</v>
      </c>
      <c r="R2" s="19">
        <f>COUNTIFS(K1:K495, "&gt;=5.01", K1:K495, "&lt;=6")</f>
        <v>0</v>
      </c>
      <c r="S2" s="19">
        <f>SUM(N2:R2)</f>
        <v>3</v>
      </c>
    </row>
    <row r="3" spans="1:19" ht="21" x14ac:dyDescent="0.4">
      <c r="A3" s="45" t="s">
        <v>988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9" ht="18" x14ac:dyDescent="0.35">
      <c r="A4" s="47" t="s">
        <v>998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9" s="19" customFormat="1" ht="28.8" x14ac:dyDescent="0.3">
      <c r="A5" s="59" t="s">
        <v>0</v>
      </c>
      <c r="B5" s="59" t="s">
        <v>1</v>
      </c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/>
      <c r="J5" s="59" t="s">
        <v>272</v>
      </c>
      <c r="K5" s="19" t="s">
        <v>8</v>
      </c>
      <c r="L5" s="19" t="s">
        <v>91</v>
      </c>
    </row>
    <row r="6" spans="1:19" s="2" customFormat="1" ht="49.5" customHeight="1" x14ac:dyDescent="0.3">
      <c r="A6" s="17" t="s">
        <v>403</v>
      </c>
      <c r="B6" s="17" t="s">
        <v>404</v>
      </c>
      <c r="C6" s="17" t="s">
        <v>405</v>
      </c>
      <c r="D6" s="61" t="s">
        <v>406</v>
      </c>
      <c r="E6" s="61" t="s">
        <v>14</v>
      </c>
      <c r="F6" s="61" t="s">
        <v>407</v>
      </c>
      <c r="G6" s="61">
        <v>9932328694</v>
      </c>
      <c r="H6" s="61" t="s">
        <v>368</v>
      </c>
      <c r="I6" s="58" t="str">
        <f>LEFT(F6,12)</f>
        <v>CC-13   BBOT</v>
      </c>
      <c r="J6" s="62" t="str">
        <f>RIGHT(I6,3)</f>
        <v>BOT</v>
      </c>
      <c r="K6" s="58">
        <v>7.87</v>
      </c>
      <c r="L6" s="58">
        <f>K6*10</f>
        <v>78.7</v>
      </c>
    </row>
    <row r="7" spans="1:19" s="2" customFormat="1" ht="49.5" customHeight="1" x14ac:dyDescent="0.3">
      <c r="A7" s="17" t="s">
        <v>408</v>
      </c>
      <c r="B7" s="17" t="s">
        <v>409</v>
      </c>
      <c r="C7" s="17" t="s">
        <v>410</v>
      </c>
      <c r="D7" s="61" t="s">
        <v>411</v>
      </c>
      <c r="E7" s="61" t="s">
        <v>14</v>
      </c>
      <c r="F7" s="61" t="s">
        <v>407</v>
      </c>
      <c r="G7" s="61">
        <v>6297033022</v>
      </c>
      <c r="H7" s="61" t="s">
        <v>368</v>
      </c>
      <c r="I7" s="58" t="str">
        <f>LEFT(F7,12)</f>
        <v>CC-13   BBOT</v>
      </c>
      <c r="J7" s="62" t="str">
        <f>RIGHT(I7,3)</f>
        <v>BOT</v>
      </c>
      <c r="K7" s="58">
        <v>8</v>
      </c>
      <c r="L7" s="58">
        <f>K7*10</f>
        <v>80</v>
      </c>
    </row>
    <row r="8" spans="1:19" s="2" customFormat="1" ht="49.5" customHeight="1" x14ac:dyDescent="0.3">
      <c r="A8" s="17" t="s">
        <v>412</v>
      </c>
      <c r="B8" s="17" t="s">
        <v>413</v>
      </c>
      <c r="C8" s="17" t="s">
        <v>414</v>
      </c>
      <c r="D8" s="61" t="s">
        <v>415</v>
      </c>
      <c r="E8" s="61" t="s">
        <v>14</v>
      </c>
      <c r="F8" s="61" t="s">
        <v>407</v>
      </c>
      <c r="G8" s="61">
        <v>8617383468</v>
      </c>
      <c r="H8" s="61" t="s">
        <v>368</v>
      </c>
      <c r="I8" s="58" t="str">
        <f>LEFT(F8,12)</f>
        <v>CC-13   BBOT</v>
      </c>
      <c r="J8" s="62" t="str">
        <f>RIGHT(I8,3)</f>
        <v>BOT</v>
      </c>
      <c r="K8" s="58">
        <v>8.07</v>
      </c>
      <c r="L8" s="58">
        <f>K8*10</f>
        <v>80.7</v>
      </c>
    </row>
  </sheetData>
  <mergeCells count="3">
    <mergeCell ref="A3:M3"/>
    <mergeCell ref="A4:M4"/>
    <mergeCell ref="A1:L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9"/>
  <sheetViews>
    <sheetView zoomScaleNormal="100" workbookViewId="0">
      <selection activeCell="U7" sqref="U7"/>
    </sheetView>
  </sheetViews>
  <sheetFormatPr defaultColWidth="11.5546875" defaultRowHeight="14.4" x14ac:dyDescent="0.3"/>
  <cols>
    <col min="6" max="9" width="11.5546875" hidden="1"/>
    <col min="14" max="14" width="15" customWidth="1"/>
    <col min="15" max="15" width="13.44140625" customWidth="1"/>
    <col min="16" max="16" width="12.5546875" customWidth="1"/>
    <col min="17" max="17" width="13.109375" customWidth="1"/>
    <col min="18" max="18" width="13.21875" customWidth="1"/>
  </cols>
  <sheetData>
    <row r="1" spans="1:19" x14ac:dyDescent="0.3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19" t="s">
        <v>31</v>
      </c>
      <c r="N1" s="19" t="s">
        <v>32</v>
      </c>
      <c r="O1" s="19" t="s">
        <v>33</v>
      </c>
      <c r="P1" s="19" t="s">
        <v>34</v>
      </c>
      <c r="Q1" s="19" t="s">
        <v>35</v>
      </c>
      <c r="R1" s="19" t="s">
        <v>36</v>
      </c>
      <c r="S1" s="19" t="s">
        <v>37</v>
      </c>
    </row>
    <row r="2" spans="1:19" ht="28.8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  <c r="M2" s="19" t="s">
        <v>43</v>
      </c>
      <c r="N2" s="19">
        <f>COUNTIFS(K1:K495, "&gt;=9.01", K1:K495, "&lt;=10")</f>
        <v>2</v>
      </c>
      <c r="O2" s="19">
        <f>COUNTIFS(K1:K495, "&gt;=8.01", K1:K495, "&lt;=9")</f>
        <v>7</v>
      </c>
      <c r="P2" s="19">
        <f>COUNTIFS(K1:K495, "&gt;=7.01", K1:K495, "&lt;=8")</f>
        <v>5</v>
      </c>
      <c r="Q2" s="19">
        <f>COUNTIFS(K1:K495, "&gt;=6.01", K1:K495, "&lt;=7")</f>
        <v>0</v>
      </c>
      <c r="R2" s="19">
        <f>COUNTIFS(K1:K495, "&gt;=5.01", K1:K495, "&lt;=6")</f>
        <v>0</v>
      </c>
      <c r="S2" s="19">
        <f>SUM(N2:R2)</f>
        <v>14</v>
      </c>
    </row>
    <row r="3" spans="1:19" ht="21" x14ac:dyDescent="0.4">
      <c r="A3" s="45" t="s">
        <v>988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9" ht="18" x14ac:dyDescent="0.35">
      <c r="A4" s="47" t="s">
        <v>997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9" s="19" customFormat="1" ht="28.8" x14ac:dyDescent="0.3">
      <c r="A5" s="59" t="s">
        <v>0</v>
      </c>
      <c r="B5" s="59" t="s">
        <v>1</v>
      </c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/>
      <c r="J5" s="59" t="s">
        <v>272</v>
      </c>
      <c r="K5" s="19" t="s">
        <v>8</v>
      </c>
      <c r="L5" s="19" t="s">
        <v>91</v>
      </c>
    </row>
    <row r="6" spans="1:19" s="2" customFormat="1" ht="49.5" customHeight="1" x14ac:dyDescent="0.3">
      <c r="A6" s="17" t="s">
        <v>416</v>
      </c>
      <c r="B6" s="17" t="s">
        <v>417</v>
      </c>
      <c r="C6" s="17" t="s">
        <v>418</v>
      </c>
      <c r="D6" s="61" t="s">
        <v>419</v>
      </c>
      <c r="E6" s="61" t="s">
        <v>14</v>
      </c>
      <c r="F6" s="61" t="s">
        <v>420</v>
      </c>
      <c r="G6" s="61">
        <v>7365871743</v>
      </c>
      <c r="H6" s="61" t="s">
        <v>368</v>
      </c>
      <c r="I6" s="58" t="str">
        <f t="shared" ref="I6:I19" si="0">LEFT(F6,12)</f>
        <v>CC-13   BZOO</v>
      </c>
      <c r="J6" s="62" t="str">
        <f t="shared" ref="J6:J19" si="1">RIGHT(I6,3)</f>
        <v>ZOO</v>
      </c>
      <c r="K6" s="58">
        <v>7.13</v>
      </c>
      <c r="L6" s="58">
        <f t="shared" ref="L6:L19" si="2">K6*10</f>
        <v>71.3</v>
      </c>
    </row>
    <row r="7" spans="1:19" s="2" customFormat="1" ht="49.5" customHeight="1" x14ac:dyDescent="0.3">
      <c r="A7" s="17" t="s">
        <v>421</v>
      </c>
      <c r="B7" s="17" t="s">
        <v>422</v>
      </c>
      <c r="C7" s="17" t="s">
        <v>423</v>
      </c>
      <c r="D7" s="61" t="s">
        <v>424</v>
      </c>
      <c r="E7" s="61" t="s">
        <v>14</v>
      </c>
      <c r="F7" s="61" t="s">
        <v>420</v>
      </c>
      <c r="G7" s="61">
        <v>8391910880</v>
      </c>
      <c r="H7" s="61" t="s">
        <v>368</v>
      </c>
      <c r="I7" s="58" t="str">
        <f t="shared" si="0"/>
        <v>CC-13   BZOO</v>
      </c>
      <c r="J7" s="62" t="str">
        <f t="shared" si="1"/>
        <v>ZOO</v>
      </c>
      <c r="K7" s="58">
        <v>7.69</v>
      </c>
      <c r="L7" s="58">
        <f t="shared" si="2"/>
        <v>76.900000000000006</v>
      </c>
    </row>
    <row r="8" spans="1:19" s="2" customFormat="1" ht="49.5" customHeight="1" x14ac:dyDescent="0.3">
      <c r="A8" s="17" t="s">
        <v>425</v>
      </c>
      <c r="B8" s="17" t="s">
        <v>426</v>
      </c>
      <c r="C8" s="17" t="s">
        <v>427</v>
      </c>
      <c r="D8" s="61" t="s">
        <v>428</v>
      </c>
      <c r="E8" s="61" t="s">
        <v>14</v>
      </c>
      <c r="F8" s="61" t="s">
        <v>420</v>
      </c>
      <c r="G8" s="61">
        <v>9883972573</v>
      </c>
      <c r="H8" s="61" t="s">
        <v>368</v>
      </c>
      <c r="I8" s="58" t="str">
        <f t="shared" si="0"/>
        <v>CC-13   BZOO</v>
      </c>
      <c r="J8" s="62" t="str">
        <f t="shared" si="1"/>
        <v>ZOO</v>
      </c>
      <c r="K8" s="58">
        <v>7.72</v>
      </c>
      <c r="L8" s="58">
        <f t="shared" si="2"/>
        <v>77.2</v>
      </c>
    </row>
    <row r="9" spans="1:19" s="2" customFormat="1" ht="49.5" customHeight="1" x14ac:dyDescent="0.3">
      <c r="A9" s="17" t="s">
        <v>429</v>
      </c>
      <c r="B9" s="17" t="s">
        <v>430</v>
      </c>
      <c r="C9" s="17" t="s">
        <v>431</v>
      </c>
      <c r="D9" s="61" t="s">
        <v>432</v>
      </c>
      <c r="E9" s="61" t="s">
        <v>14</v>
      </c>
      <c r="F9" s="61" t="s">
        <v>420</v>
      </c>
      <c r="G9" s="61">
        <v>7001066753</v>
      </c>
      <c r="H9" s="61" t="s">
        <v>368</v>
      </c>
      <c r="I9" s="58" t="str">
        <f t="shared" si="0"/>
        <v>CC-13   BZOO</v>
      </c>
      <c r="J9" s="62" t="str">
        <f t="shared" si="1"/>
        <v>ZOO</v>
      </c>
      <c r="K9" s="58">
        <v>7.86</v>
      </c>
      <c r="L9" s="58">
        <f t="shared" si="2"/>
        <v>78.600000000000009</v>
      </c>
    </row>
    <row r="10" spans="1:19" s="2" customFormat="1" ht="49.5" customHeight="1" x14ac:dyDescent="0.3">
      <c r="A10" s="17" t="s">
        <v>433</v>
      </c>
      <c r="B10" s="17" t="s">
        <v>434</v>
      </c>
      <c r="C10" s="17" t="s">
        <v>435</v>
      </c>
      <c r="D10" s="61" t="s">
        <v>436</v>
      </c>
      <c r="E10" s="61" t="s">
        <v>14</v>
      </c>
      <c r="F10" s="61" t="s">
        <v>420</v>
      </c>
      <c r="G10" s="61">
        <v>9749958477</v>
      </c>
      <c r="H10" s="61" t="s">
        <v>368</v>
      </c>
      <c r="I10" s="58" t="str">
        <f t="shared" si="0"/>
        <v>CC-13   BZOO</v>
      </c>
      <c r="J10" s="62" t="str">
        <f t="shared" si="1"/>
        <v>ZOO</v>
      </c>
      <c r="K10" s="58">
        <v>7.87</v>
      </c>
      <c r="L10" s="58">
        <f t="shared" si="2"/>
        <v>78.7</v>
      </c>
    </row>
    <row r="11" spans="1:19" s="2" customFormat="1" ht="49.5" customHeight="1" x14ac:dyDescent="0.3">
      <c r="A11" s="17" t="s">
        <v>437</v>
      </c>
      <c r="B11" s="17" t="s">
        <v>438</v>
      </c>
      <c r="C11" s="17" t="s">
        <v>439</v>
      </c>
      <c r="D11" s="61" t="s">
        <v>440</v>
      </c>
      <c r="E11" s="61" t="s">
        <v>14</v>
      </c>
      <c r="F11" s="61" t="s">
        <v>420</v>
      </c>
      <c r="G11" s="61">
        <v>8116186880</v>
      </c>
      <c r="H11" s="61" t="s">
        <v>368</v>
      </c>
      <c r="I11" s="58" t="str">
        <f t="shared" si="0"/>
        <v>CC-13   BZOO</v>
      </c>
      <c r="J11" s="62" t="str">
        <f t="shared" si="1"/>
        <v>ZOO</v>
      </c>
      <c r="K11" s="58">
        <v>8.01</v>
      </c>
      <c r="L11" s="58">
        <f t="shared" si="2"/>
        <v>80.099999999999994</v>
      </c>
    </row>
    <row r="12" spans="1:19" s="2" customFormat="1" ht="49.5" customHeight="1" x14ac:dyDescent="0.3">
      <c r="A12" s="17" t="s">
        <v>441</v>
      </c>
      <c r="B12" s="17" t="s">
        <v>442</v>
      </c>
      <c r="C12" s="17" t="s">
        <v>443</v>
      </c>
      <c r="D12" s="61" t="s">
        <v>444</v>
      </c>
      <c r="E12" s="61" t="s">
        <v>113</v>
      </c>
      <c r="F12" s="61" t="s">
        <v>420</v>
      </c>
      <c r="G12" s="61">
        <v>8436303154</v>
      </c>
      <c r="H12" s="61" t="s">
        <v>368</v>
      </c>
      <c r="I12" s="58" t="str">
        <f t="shared" si="0"/>
        <v>CC-13   BZOO</v>
      </c>
      <c r="J12" s="62" t="str">
        <f t="shared" si="1"/>
        <v>ZOO</v>
      </c>
      <c r="K12" s="58">
        <v>8.1</v>
      </c>
      <c r="L12" s="58">
        <f t="shared" si="2"/>
        <v>81</v>
      </c>
    </row>
    <row r="13" spans="1:19" s="2" customFormat="1" ht="49.5" customHeight="1" x14ac:dyDescent="0.3">
      <c r="A13" s="17" t="s">
        <v>445</v>
      </c>
      <c r="B13" s="17" t="s">
        <v>446</v>
      </c>
      <c r="C13" s="17" t="s">
        <v>447</v>
      </c>
      <c r="D13" s="61" t="s">
        <v>448</v>
      </c>
      <c r="E13" s="61" t="s">
        <v>113</v>
      </c>
      <c r="F13" s="61" t="s">
        <v>420</v>
      </c>
      <c r="G13" s="61">
        <v>9933905990</v>
      </c>
      <c r="H13" s="61" t="s">
        <v>368</v>
      </c>
      <c r="I13" s="58" t="str">
        <f t="shared" si="0"/>
        <v>CC-13   BZOO</v>
      </c>
      <c r="J13" s="62" t="str">
        <f t="shared" si="1"/>
        <v>ZOO</v>
      </c>
      <c r="K13" s="58">
        <v>8.41</v>
      </c>
      <c r="L13" s="58">
        <f t="shared" si="2"/>
        <v>84.1</v>
      </c>
    </row>
    <row r="14" spans="1:19" s="2" customFormat="1" ht="49.5" customHeight="1" x14ac:dyDescent="0.3">
      <c r="A14" s="17" t="s">
        <v>449</v>
      </c>
      <c r="B14" s="17" t="s">
        <v>450</v>
      </c>
      <c r="C14" s="17" t="s">
        <v>451</v>
      </c>
      <c r="D14" s="61" t="s">
        <v>452</v>
      </c>
      <c r="E14" s="61" t="s">
        <v>14</v>
      </c>
      <c r="F14" s="61" t="s">
        <v>420</v>
      </c>
      <c r="G14" s="61">
        <v>7063000484</v>
      </c>
      <c r="H14" s="61" t="s">
        <v>368</v>
      </c>
      <c r="I14" s="58" t="str">
        <f t="shared" si="0"/>
        <v>CC-13   BZOO</v>
      </c>
      <c r="J14" s="62" t="str">
        <f t="shared" si="1"/>
        <v>ZOO</v>
      </c>
      <c r="K14" s="58">
        <v>8.4499999999999993</v>
      </c>
      <c r="L14" s="58">
        <f t="shared" si="2"/>
        <v>84.5</v>
      </c>
    </row>
    <row r="15" spans="1:19" s="2" customFormat="1" ht="49.5" customHeight="1" x14ac:dyDescent="0.3">
      <c r="A15" s="17" t="s">
        <v>453</v>
      </c>
      <c r="B15" s="17" t="s">
        <v>454</v>
      </c>
      <c r="C15" s="17" t="s">
        <v>455</v>
      </c>
      <c r="D15" s="61" t="s">
        <v>456</v>
      </c>
      <c r="E15" s="61" t="s">
        <v>113</v>
      </c>
      <c r="F15" s="61" t="s">
        <v>420</v>
      </c>
      <c r="G15" s="61">
        <v>9064665574</v>
      </c>
      <c r="H15" s="61" t="s">
        <v>368</v>
      </c>
      <c r="I15" s="58" t="str">
        <f t="shared" si="0"/>
        <v>CC-13   BZOO</v>
      </c>
      <c r="J15" s="62" t="str">
        <f t="shared" si="1"/>
        <v>ZOO</v>
      </c>
      <c r="K15" s="58">
        <v>8.5500000000000007</v>
      </c>
      <c r="L15" s="58">
        <f t="shared" si="2"/>
        <v>85.5</v>
      </c>
    </row>
    <row r="16" spans="1:19" s="2" customFormat="1" ht="49.5" customHeight="1" x14ac:dyDescent="0.3">
      <c r="A16" s="17" t="s">
        <v>457</v>
      </c>
      <c r="B16" s="17" t="s">
        <v>458</v>
      </c>
      <c r="C16" s="17" t="s">
        <v>459</v>
      </c>
      <c r="D16" s="61" t="s">
        <v>460</v>
      </c>
      <c r="E16" s="61" t="s">
        <v>113</v>
      </c>
      <c r="F16" s="61" t="s">
        <v>420</v>
      </c>
      <c r="G16" s="61">
        <v>7908135945</v>
      </c>
      <c r="H16" s="61" t="s">
        <v>368</v>
      </c>
      <c r="I16" s="58" t="str">
        <f t="shared" si="0"/>
        <v>CC-13   BZOO</v>
      </c>
      <c r="J16" s="62" t="str">
        <f t="shared" si="1"/>
        <v>ZOO</v>
      </c>
      <c r="K16" s="58">
        <v>8.7899999999999991</v>
      </c>
      <c r="L16" s="58">
        <f t="shared" si="2"/>
        <v>87.899999999999991</v>
      </c>
    </row>
    <row r="17" spans="1:12" s="2" customFormat="1" ht="49.5" customHeight="1" x14ac:dyDescent="0.3">
      <c r="A17" s="17" t="s">
        <v>461</v>
      </c>
      <c r="B17" s="17" t="s">
        <v>462</v>
      </c>
      <c r="C17" s="17" t="s">
        <v>463</v>
      </c>
      <c r="D17" s="61" t="s">
        <v>464</v>
      </c>
      <c r="E17" s="61" t="s">
        <v>14</v>
      </c>
      <c r="F17" s="61" t="s">
        <v>420</v>
      </c>
      <c r="G17" s="61">
        <v>8016556347</v>
      </c>
      <c r="H17" s="61" t="s">
        <v>368</v>
      </c>
      <c r="I17" s="58" t="str">
        <f t="shared" si="0"/>
        <v>CC-13   BZOO</v>
      </c>
      <c r="J17" s="62" t="str">
        <f t="shared" si="1"/>
        <v>ZOO</v>
      </c>
      <c r="K17" s="58">
        <v>8.99</v>
      </c>
      <c r="L17" s="58">
        <f t="shared" si="2"/>
        <v>89.9</v>
      </c>
    </row>
    <row r="18" spans="1:12" s="2" customFormat="1" ht="49.5" customHeight="1" x14ac:dyDescent="0.3">
      <c r="A18" s="17" t="s">
        <v>465</v>
      </c>
      <c r="B18" s="17" t="s">
        <v>466</v>
      </c>
      <c r="C18" s="17" t="s">
        <v>467</v>
      </c>
      <c r="D18" s="61" t="s">
        <v>468</v>
      </c>
      <c r="E18" s="61" t="s">
        <v>113</v>
      </c>
      <c r="F18" s="61" t="s">
        <v>420</v>
      </c>
      <c r="G18" s="61">
        <v>8972292166</v>
      </c>
      <c r="H18" s="61" t="s">
        <v>368</v>
      </c>
      <c r="I18" s="58" t="str">
        <f t="shared" si="0"/>
        <v>CC-13   BZOO</v>
      </c>
      <c r="J18" s="62" t="str">
        <f t="shared" si="1"/>
        <v>ZOO</v>
      </c>
      <c r="K18" s="58">
        <v>9.08</v>
      </c>
      <c r="L18" s="58">
        <f t="shared" si="2"/>
        <v>90.8</v>
      </c>
    </row>
    <row r="19" spans="1:12" s="2" customFormat="1" ht="49.5" customHeight="1" x14ac:dyDescent="0.3">
      <c r="A19" s="17" t="s">
        <v>469</v>
      </c>
      <c r="B19" s="17" t="s">
        <v>470</v>
      </c>
      <c r="C19" s="17" t="s">
        <v>471</v>
      </c>
      <c r="D19" s="61" t="s">
        <v>472</v>
      </c>
      <c r="E19" s="61" t="s">
        <v>113</v>
      </c>
      <c r="F19" s="61" t="s">
        <v>420</v>
      </c>
      <c r="G19" s="61">
        <v>9339430901</v>
      </c>
      <c r="H19" s="61" t="s">
        <v>368</v>
      </c>
      <c r="I19" s="58" t="str">
        <f t="shared" si="0"/>
        <v>CC-13   BZOO</v>
      </c>
      <c r="J19" s="62" t="str">
        <f t="shared" si="1"/>
        <v>ZOO</v>
      </c>
      <c r="K19" s="58">
        <v>9.32</v>
      </c>
      <c r="L19" s="58">
        <f t="shared" si="2"/>
        <v>93.2</v>
      </c>
    </row>
  </sheetData>
  <mergeCells count="3">
    <mergeCell ref="A3:M3"/>
    <mergeCell ref="A1:L2"/>
    <mergeCell ref="A4:M4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7"/>
  <sheetViews>
    <sheetView zoomScaleNormal="100" workbookViewId="0">
      <selection activeCell="U6" sqref="U6"/>
    </sheetView>
  </sheetViews>
  <sheetFormatPr defaultColWidth="11.5546875" defaultRowHeight="14.4" x14ac:dyDescent="0.3"/>
  <cols>
    <col min="6" max="9" width="11.5546875" hidden="1"/>
    <col min="11" max="11" width="11.5546875" hidden="1"/>
    <col min="15" max="15" width="15.33203125" customWidth="1"/>
    <col min="16" max="16" width="14.88671875" customWidth="1"/>
    <col min="17" max="17" width="13.5546875" customWidth="1"/>
    <col min="18" max="19" width="13.21875" customWidth="1"/>
  </cols>
  <sheetData>
    <row r="1" spans="1:20" x14ac:dyDescent="0.3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  <c r="N1" s="19" t="s">
        <v>31</v>
      </c>
      <c r="O1" s="19" t="s">
        <v>32</v>
      </c>
      <c r="P1" s="19" t="s">
        <v>33</v>
      </c>
      <c r="Q1" s="19" t="s">
        <v>34</v>
      </c>
      <c r="R1" s="19" t="s">
        <v>35</v>
      </c>
      <c r="S1" s="19" t="s">
        <v>36</v>
      </c>
      <c r="T1" s="19" t="s">
        <v>37</v>
      </c>
    </row>
    <row r="2" spans="1:20" ht="28.8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  <c r="N2" s="19" t="s">
        <v>43</v>
      </c>
      <c r="O2" s="19">
        <f>COUNTIFS(L1:L495, "&gt;=9.01", L1:L495, "&lt;=10")</f>
        <v>0</v>
      </c>
      <c r="P2" s="19">
        <f>COUNTIFS(L1:L495, "&gt;=8.01", L1:L495, "&lt;=9")</f>
        <v>9</v>
      </c>
      <c r="Q2" s="19">
        <f>COUNTIFS(L1:L495, "&gt;=7.01", L1:L495, "&lt;=8")</f>
        <v>13</v>
      </c>
      <c r="R2" s="19">
        <f>COUNTIFS(L1:L495, "&gt;=6.01", L1:L495, "&lt;=7")</f>
        <v>0</v>
      </c>
      <c r="S2" s="19">
        <f>COUNTIFS(L1:L495, "&gt;=5.01", L1:L495, "&lt;=6")</f>
        <v>0</v>
      </c>
      <c r="T2" s="19">
        <f>SUM(O2:S2)</f>
        <v>22</v>
      </c>
    </row>
    <row r="3" spans="1:20" ht="21" x14ac:dyDescent="0.4">
      <c r="A3" s="45" t="s">
        <v>988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20" ht="18" x14ac:dyDescent="0.35">
      <c r="A4" s="47" t="s">
        <v>996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20" s="63" customFormat="1" ht="28.8" x14ac:dyDescent="0.3">
      <c r="A5" s="59" t="s">
        <v>0</v>
      </c>
      <c r="B5" s="59" t="s">
        <v>1</v>
      </c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/>
      <c r="J5" s="59" t="s">
        <v>272</v>
      </c>
      <c r="K5" s="63" t="s">
        <v>8</v>
      </c>
      <c r="L5" s="19" t="s">
        <v>8</v>
      </c>
      <c r="M5" s="19" t="s">
        <v>91</v>
      </c>
    </row>
    <row r="6" spans="1:20" s="2" customFormat="1" ht="49.5" customHeight="1" x14ac:dyDescent="0.3">
      <c r="A6" s="17" t="s">
        <v>473</v>
      </c>
      <c r="B6" s="17" t="s">
        <v>474</v>
      </c>
      <c r="C6" s="17" t="s">
        <v>475</v>
      </c>
      <c r="D6" s="61" t="s">
        <v>476</v>
      </c>
      <c r="E6" s="61" t="s">
        <v>14</v>
      </c>
      <c r="F6" s="61" t="s">
        <v>477</v>
      </c>
      <c r="G6" s="61">
        <v>8436094644</v>
      </c>
      <c r="H6" s="61" t="s">
        <v>103</v>
      </c>
      <c r="I6" s="58" t="str">
        <f t="shared" ref="I6:I27" si="0">LEFT(F6,12)</f>
        <v>CC-13   BBNG</v>
      </c>
      <c r="J6" s="62" t="str">
        <f t="shared" ref="J6:J27" si="1">RIGHT(I6,3)</f>
        <v>BNG</v>
      </c>
      <c r="K6" s="62"/>
      <c r="L6" s="58">
        <v>7.65</v>
      </c>
      <c r="M6" s="58">
        <f t="shared" ref="M6:M27" si="2">L6*10</f>
        <v>76.5</v>
      </c>
    </row>
    <row r="7" spans="1:20" s="2" customFormat="1" ht="49.5" customHeight="1" x14ac:dyDescent="0.3">
      <c r="A7" s="17" t="s">
        <v>478</v>
      </c>
      <c r="B7" s="17" t="s">
        <v>479</v>
      </c>
      <c r="C7" s="17" t="s">
        <v>480</v>
      </c>
      <c r="D7" s="61" t="s">
        <v>481</v>
      </c>
      <c r="E7" s="61" t="s">
        <v>14</v>
      </c>
      <c r="F7" s="61" t="s">
        <v>477</v>
      </c>
      <c r="G7" s="61">
        <v>9733584739</v>
      </c>
      <c r="H7" s="61" t="s">
        <v>103</v>
      </c>
      <c r="I7" s="58" t="str">
        <f t="shared" si="0"/>
        <v>CC-13   BBNG</v>
      </c>
      <c r="J7" s="62" t="str">
        <f t="shared" si="1"/>
        <v>BNG</v>
      </c>
      <c r="K7" s="62"/>
      <c r="L7" s="58">
        <v>7.69</v>
      </c>
      <c r="M7" s="58">
        <f t="shared" si="2"/>
        <v>76.900000000000006</v>
      </c>
    </row>
    <row r="8" spans="1:20" s="2" customFormat="1" ht="49.5" customHeight="1" x14ac:dyDescent="0.3">
      <c r="A8" s="17" t="s">
        <v>482</v>
      </c>
      <c r="B8" s="17" t="s">
        <v>483</v>
      </c>
      <c r="C8" s="17" t="s">
        <v>484</v>
      </c>
      <c r="D8" s="61" t="s">
        <v>485</v>
      </c>
      <c r="E8" s="61" t="s">
        <v>113</v>
      </c>
      <c r="F8" s="61" t="s">
        <v>477</v>
      </c>
      <c r="G8" s="61">
        <v>9333894838</v>
      </c>
      <c r="H8" s="61" t="s">
        <v>103</v>
      </c>
      <c r="I8" s="58" t="str">
        <f t="shared" si="0"/>
        <v>CC-13   BBNG</v>
      </c>
      <c r="J8" s="62" t="str">
        <f t="shared" si="1"/>
        <v>BNG</v>
      </c>
      <c r="K8" s="62"/>
      <c r="L8" s="58">
        <v>7.7</v>
      </c>
      <c r="M8" s="58">
        <f t="shared" si="2"/>
        <v>77</v>
      </c>
    </row>
    <row r="9" spans="1:20" s="2" customFormat="1" ht="49.5" customHeight="1" x14ac:dyDescent="0.3">
      <c r="A9" s="17" t="s">
        <v>486</v>
      </c>
      <c r="B9" s="17" t="s">
        <v>487</v>
      </c>
      <c r="C9" s="17" t="s">
        <v>488</v>
      </c>
      <c r="D9" s="61" t="s">
        <v>489</v>
      </c>
      <c r="E9" s="61" t="s">
        <v>113</v>
      </c>
      <c r="F9" s="61" t="s">
        <v>490</v>
      </c>
      <c r="G9" s="61">
        <v>7029208119</v>
      </c>
      <c r="H9" s="61" t="s">
        <v>103</v>
      </c>
      <c r="I9" s="58" t="str">
        <f t="shared" si="0"/>
        <v>CC-13   BBNG</v>
      </c>
      <c r="J9" s="62" t="str">
        <f t="shared" si="1"/>
        <v>BNG</v>
      </c>
      <c r="K9" s="62"/>
      <c r="L9" s="58">
        <v>7.77</v>
      </c>
      <c r="M9" s="58">
        <f t="shared" si="2"/>
        <v>77.699999999999989</v>
      </c>
    </row>
    <row r="10" spans="1:20" s="2" customFormat="1" ht="49.5" customHeight="1" x14ac:dyDescent="0.3">
      <c r="A10" s="17" t="s">
        <v>491</v>
      </c>
      <c r="B10" s="17" t="s">
        <v>492</v>
      </c>
      <c r="C10" s="17" t="s">
        <v>493</v>
      </c>
      <c r="D10" s="61" t="s">
        <v>494</v>
      </c>
      <c r="E10" s="61" t="s">
        <v>113</v>
      </c>
      <c r="F10" s="61" t="s">
        <v>477</v>
      </c>
      <c r="G10" s="61">
        <v>9679346438</v>
      </c>
      <c r="H10" s="61" t="s">
        <v>103</v>
      </c>
      <c r="I10" s="58" t="str">
        <f t="shared" si="0"/>
        <v>CC-13   BBNG</v>
      </c>
      <c r="J10" s="62" t="str">
        <f t="shared" si="1"/>
        <v>BNG</v>
      </c>
      <c r="K10" s="62"/>
      <c r="L10" s="58">
        <v>7.77</v>
      </c>
      <c r="M10" s="58">
        <f t="shared" si="2"/>
        <v>77.699999999999989</v>
      </c>
    </row>
    <row r="11" spans="1:20" s="2" customFormat="1" ht="49.5" customHeight="1" x14ac:dyDescent="0.3">
      <c r="A11" s="17" t="s">
        <v>495</v>
      </c>
      <c r="B11" s="17" t="s">
        <v>496</v>
      </c>
      <c r="C11" s="17" t="s">
        <v>497</v>
      </c>
      <c r="D11" s="61" t="s">
        <v>498</v>
      </c>
      <c r="E11" s="61" t="s">
        <v>113</v>
      </c>
      <c r="F11" s="61" t="s">
        <v>477</v>
      </c>
      <c r="G11" s="61">
        <v>9933815330</v>
      </c>
      <c r="H11" s="61" t="s">
        <v>103</v>
      </c>
      <c r="I11" s="58" t="str">
        <f t="shared" si="0"/>
        <v>CC-13   BBNG</v>
      </c>
      <c r="J11" s="62" t="str">
        <f t="shared" si="1"/>
        <v>BNG</v>
      </c>
      <c r="K11" s="62"/>
      <c r="L11" s="58">
        <v>7.82</v>
      </c>
      <c r="M11" s="58">
        <f t="shared" si="2"/>
        <v>78.2</v>
      </c>
    </row>
    <row r="12" spans="1:20" s="2" customFormat="1" ht="49.5" customHeight="1" x14ac:dyDescent="0.3">
      <c r="A12" s="17" t="s">
        <v>499</v>
      </c>
      <c r="B12" s="17" t="s">
        <v>500</v>
      </c>
      <c r="C12" s="17" t="s">
        <v>501</v>
      </c>
      <c r="D12" s="61" t="s">
        <v>502</v>
      </c>
      <c r="E12" s="61" t="s">
        <v>14</v>
      </c>
      <c r="F12" s="61" t="s">
        <v>477</v>
      </c>
      <c r="G12" s="61">
        <v>7001697571</v>
      </c>
      <c r="H12" s="61" t="s">
        <v>103</v>
      </c>
      <c r="I12" s="58" t="str">
        <f t="shared" si="0"/>
        <v>CC-13   BBNG</v>
      </c>
      <c r="J12" s="62" t="str">
        <f t="shared" si="1"/>
        <v>BNG</v>
      </c>
      <c r="K12" s="62"/>
      <c r="L12" s="58">
        <v>7.85</v>
      </c>
      <c r="M12" s="58">
        <f t="shared" si="2"/>
        <v>78.5</v>
      </c>
    </row>
    <row r="13" spans="1:20" s="2" customFormat="1" ht="49.5" customHeight="1" x14ac:dyDescent="0.3">
      <c r="A13" s="17" t="s">
        <v>503</v>
      </c>
      <c r="B13" s="17" t="s">
        <v>504</v>
      </c>
      <c r="C13" s="17" t="s">
        <v>410</v>
      </c>
      <c r="D13" s="61" t="s">
        <v>505</v>
      </c>
      <c r="E13" s="61" t="s">
        <v>113</v>
      </c>
      <c r="F13" s="61" t="s">
        <v>490</v>
      </c>
      <c r="G13" s="61">
        <v>9547807192</v>
      </c>
      <c r="H13" s="61" t="s">
        <v>103</v>
      </c>
      <c r="I13" s="58" t="str">
        <f t="shared" si="0"/>
        <v>CC-13   BBNG</v>
      </c>
      <c r="J13" s="62" t="str">
        <f t="shared" si="1"/>
        <v>BNG</v>
      </c>
      <c r="K13" s="62"/>
      <c r="L13" s="58">
        <v>7.9</v>
      </c>
      <c r="M13" s="58">
        <f t="shared" si="2"/>
        <v>79</v>
      </c>
    </row>
    <row r="14" spans="1:20" s="2" customFormat="1" ht="49.5" customHeight="1" x14ac:dyDescent="0.3">
      <c r="A14" s="17" t="s">
        <v>506</v>
      </c>
      <c r="B14" s="17" t="s">
        <v>507</v>
      </c>
      <c r="C14" s="17" t="s">
        <v>508</v>
      </c>
      <c r="D14" s="61" t="s">
        <v>509</v>
      </c>
      <c r="E14" s="61" t="s">
        <v>14</v>
      </c>
      <c r="F14" s="61" t="s">
        <v>477</v>
      </c>
      <c r="G14" s="61">
        <v>8637503182</v>
      </c>
      <c r="H14" s="61" t="s">
        <v>103</v>
      </c>
      <c r="I14" s="58" t="str">
        <f t="shared" si="0"/>
        <v>CC-13   BBNG</v>
      </c>
      <c r="J14" s="62" t="str">
        <f t="shared" si="1"/>
        <v>BNG</v>
      </c>
      <c r="K14" s="62"/>
      <c r="L14" s="58">
        <v>7.92</v>
      </c>
      <c r="M14" s="58">
        <f t="shared" si="2"/>
        <v>79.2</v>
      </c>
    </row>
    <row r="15" spans="1:20" s="2" customFormat="1" ht="49.5" customHeight="1" x14ac:dyDescent="0.3">
      <c r="A15" s="17" t="s">
        <v>510</v>
      </c>
      <c r="B15" s="17" t="s">
        <v>511</v>
      </c>
      <c r="C15" s="17" t="s">
        <v>512</v>
      </c>
      <c r="D15" s="61" t="s">
        <v>513</v>
      </c>
      <c r="E15" s="61" t="s">
        <v>113</v>
      </c>
      <c r="F15" s="61" t="s">
        <v>477</v>
      </c>
      <c r="G15" s="61">
        <v>6295357850</v>
      </c>
      <c r="H15" s="61" t="s">
        <v>103</v>
      </c>
      <c r="I15" s="58" t="str">
        <f t="shared" si="0"/>
        <v>CC-13   BBNG</v>
      </c>
      <c r="J15" s="62" t="str">
        <f t="shared" si="1"/>
        <v>BNG</v>
      </c>
      <c r="K15" s="62"/>
      <c r="L15" s="58">
        <v>7.94</v>
      </c>
      <c r="M15" s="58">
        <f t="shared" si="2"/>
        <v>79.400000000000006</v>
      </c>
    </row>
    <row r="16" spans="1:20" s="2" customFormat="1" ht="49.5" customHeight="1" x14ac:dyDescent="0.3">
      <c r="A16" s="17" t="s">
        <v>514</v>
      </c>
      <c r="B16" s="17" t="s">
        <v>515</v>
      </c>
      <c r="C16" s="17" t="s">
        <v>516</v>
      </c>
      <c r="D16" s="61" t="s">
        <v>517</v>
      </c>
      <c r="E16" s="61" t="s">
        <v>113</v>
      </c>
      <c r="F16" s="61" t="s">
        <v>477</v>
      </c>
      <c r="G16" s="61">
        <v>7602243190</v>
      </c>
      <c r="H16" s="61" t="s">
        <v>103</v>
      </c>
      <c r="I16" s="58" t="str">
        <f t="shared" si="0"/>
        <v>CC-13   BBNG</v>
      </c>
      <c r="J16" s="62" t="str">
        <f t="shared" si="1"/>
        <v>BNG</v>
      </c>
      <c r="K16" s="62"/>
      <c r="L16" s="58">
        <v>7.99</v>
      </c>
      <c r="M16" s="58">
        <f t="shared" si="2"/>
        <v>79.900000000000006</v>
      </c>
    </row>
    <row r="17" spans="1:13" s="2" customFormat="1" ht="49.5" customHeight="1" x14ac:dyDescent="0.3">
      <c r="A17" s="17" t="s">
        <v>518</v>
      </c>
      <c r="B17" s="17" t="s">
        <v>519</v>
      </c>
      <c r="C17" s="17" t="s">
        <v>520</v>
      </c>
      <c r="D17" s="61" t="s">
        <v>521</v>
      </c>
      <c r="E17" s="61" t="s">
        <v>113</v>
      </c>
      <c r="F17" s="61" t="s">
        <v>477</v>
      </c>
      <c r="G17" s="61">
        <v>9932193393</v>
      </c>
      <c r="H17" s="61" t="s">
        <v>103</v>
      </c>
      <c r="I17" s="58" t="str">
        <f t="shared" si="0"/>
        <v>CC-13   BBNG</v>
      </c>
      <c r="J17" s="62" t="str">
        <f t="shared" si="1"/>
        <v>BNG</v>
      </c>
      <c r="K17" s="62"/>
      <c r="L17" s="58">
        <v>7.99</v>
      </c>
      <c r="M17" s="58">
        <f t="shared" si="2"/>
        <v>79.900000000000006</v>
      </c>
    </row>
    <row r="18" spans="1:13" s="2" customFormat="1" ht="49.5" customHeight="1" x14ac:dyDescent="0.3">
      <c r="A18" s="17" t="s">
        <v>522</v>
      </c>
      <c r="B18" s="17" t="s">
        <v>523</v>
      </c>
      <c r="C18" s="17" t="s">
        <v>501</v>
      </c>
      <c r="D18" s="61" t="s">
        <v>524</v>
      </c>
      <c r="E18" s="61" t="s">
        <v>113</v>
      </c>
      <c r="F18" s="61" t="s">
        <v>490</v>
      </c>
      <c r="G18" s="61">
        <v>9064601578</v>
      </c>
      <c r="H18" s="61" t="s">
        <v>103</v>
      </c>
      <c r="I18" s="58" t="str">
        <f t="shared" si="0"/>
        <v>CC-13   BBNG</v>
      </c>
      <c r="J18" s="62" t="str">
        <f t="shared" si="1"/>
        <v>BNG</v>
      </c>
      <c r="K18" s="62"/>
      <c r="L18" s="58">
        <v>7.99</v>
      </c>
      <c r="M18" s="58">
        <f t="shared" si="2"/>
        <v>79.900000000000006</v>
      </c>
    </row>
    <row r="19" spans="1:13" s="2" customFormat="1" ht="49.5" customHeight="1" x14ac:dyDescent="0.3">
      <c r="A19" s="17" t="s">
        <v>525</v>
      </c>
      <c r="B19" s="17" t="s">
        <v>526</v>
      </c>
      <c r="C19" s="17" t="s">
        <v>527</v>
      </c>
      <c r="D19" s="61" t="s">
        <v>528</v>
      </c>
      <c r="E19" s="61" t="s">
        <v>113</v>
      </c>
      <c r="F19" s="61" t="s">
        <v>477</v>
      </c>
      <c r="G19" s="61">
        <v>9932149580</v>
      </c>
      <c r="H19" s="61" t="s">
        <v>103</v>
      </c>
      <c r="I19" s="58" t="str">
        <f t="shared" si="0"/>
        <v>CC-13   BBNG</v>
      </c>
      <c r="J19" s="62" t="str">
        <f t="shared" si="1"/>
        <v>BNG</v>
      </c>
      <c r="K19" s="62"/>
      <c r="L19" s="58">
        <v>8.0399999999999991</v>
      </c>
      <c r="M19" s="58">
        <f t="shared" si="2"/>
        <v>80.399999999999991</v>
      </c>
    </row>
    <row r="20" spans="1:13" s="2" customFormat="1" ht="49.5" customHeight="1" x14ac:dyDescent="0.3">
      <c r="A20" s="17" t="s">
        <v>529</v>
      </c>
      <c r="B20" s="17" t="s">
        <v>530</v>
      </c>
      <c r="C20" s="17" t="s">
        <v>166</v>
      </c>
      <c r="D20" s="61" t="s">
        <v>531</v>
      </c>
      <c r="E20" s="61" t="s">
        <v>113</v>
      </c>
      <c r="F20" s="61" t="s">
        <v>477</v>
      </c>
      <c r="G20" s="61">
        <v>8372030690</v>
      </c>
      <c r="H20" s="61" t="s">
        <v>103</v>
      </c>
      <c r="I20" s="58" t="str">
        <f t="shared" si="0"/>
        <v>CC-13   BBNG</v>
      </c>
      <c r="J20" s="62" t="str">
        <f t="shared" si="1"/>
        <v>BNG</v>
      </c>
      <c r="K20" s="62"/>
      <c r="L20" s="58">
        <v>8.1</v>
      </c>
      <c r="M20" s="58">
        <f t="shared" si="2"/>
        <v>81</v>
      </c>
    </row>
    <row r="21" spans="1:13" s="2" customFormat="1" ht="49.5" customHeight="1" x14ac:dyDescent="0.3">
      <c r="A21" s="17" t="s">
        <v>532</v>
      </c>
      <c r="B21" s="17" t="s">
        <v>533</v>
      </c>
      <c r="C21" s="17" t="s">
        <v>534</v>
      </c>
      <c r="D21" s="61" t="s">
        <v>535</v>
      </c>
      <c r="E21" s="61" t="s">
        <v>113</v>
      </c>
      <c r="F21" s="61" t="s">
        <v>490</v>
      </c>
      <c r="G21" s="61">
        <v>8617624799</v>
      </c>
      <c r="H21" s="61" t="s">
        <v>103</v>
      </c>
      <c r="I21" s="58" t="str">
        <f t="shared" si="0"/>
        <v>CC-13   BBNG</v>
      </c>
      <c r="J21" s="62" t="str">
        <f t="shared" si="1"/>
        <v>BNG</v>
      </c>
      <c r="K21" s="62"/>
      <c r="L21" s="58">
        <v>8.11</v>
      </c>
      <c r="M21" s="58">
        <f t="shared" si="2"/>
        <v>81.099999999999994</v>
      </c>
    </row>
    <row r="22" spans="1:13" s="2" customFormat="1" ht="49.5" customHeight="1" x14ac:dyDescent="0.3">
      <c r="A22" s="17" t="s">
        <v>536</v>
      </c>
      <c r="B22" s="17" t="s">
        <v>537</v>
      </c>
      <c r="C22" s="17" t="s">
        <v>538</v>
      </c>
      <c r="D22" s="61" t="s">
        <v>539</v>
      </c>
      <c r="E22" s="61" t="s">
        <v>14</v>
      </c>
      <c r="F22" s="61" t="s">
        <v>477</v>
      </c>
      <c r="G22" s="61">
        <v>9933852553</v>
      </c>
      <c r="H22" s="61" t="s">
        <v>103</v>
      </c>
      <c r="I22" s="58" t="str">
        <f t="shared" si="0"/>
        <v>CC-13   BBNG</v>
      </c>
      <c r="J22" s="62" t="str">
        <f t="shared" si="1"/>
        <v>BNG</v>
      </c>
      <c r="K22" s="62"/>
      <c r="L22" s="58">
        <v>8.15</v>
      </c>
      <c r="M22" s="58">
        <f t="shared" si="2"/>
        <v>81.5</v>
      </c>
    </row>
    <row r="23" spans="1:13" s="2" customFormat="1" ht="49.5" customHeight="1" x14ac:dyDescent="0.3">
      <c r="A23" s="17" t="s">
        <v>540</v>
      </c>
      <c r="B23" s="17" t="s">
        <v>541</v>
      </c>
      <c r="C23" s="17" t="s">
        <v>542</v>
      </c>
      <c r="D23" s="61" t="s">
        <v>543</v>
      </c>
      <c r="E23" s="61" t="s">
        <v>14</v>
      </c>
      <c r="F23" s="61" t="s">
        <v>477</v>
      </c>
      <c r="G23" s="61">
        <v>6297084796</v>
      </c>
      <c r="H23" s="61" t="s">
        <v>103</v>
      </c>
      <c r="I23" s="58" t="str">
        <f t="shared" si="0"/>
        <v>CC-13   BBNG</v>
      </c>
      <c r="J23" s="62" t="str">
        <f t="shared" si="1"/>
        <v>BNG</v>
      </c>
      <c r="K23" s="62"/>
      <c r="L23" s="58">
        <v>8.17</v>
      </c>
      <c r="M23" s="58">
        <f t="shared" si="2"/>
        <v>81.7</v>
      </c>
    </row>
    <row r="24" spans="1:13" s="2" customFormat="1" ht="49.5" customHeight="1" x14ac:dyDescent="0.3">
      <c r="A24" s="17" t="s">
        <v>544</v>
      </c>
      <c r="B24" s="17" t="s">
        <v>545</v>
      </c>
      <c r="C24" s="17" t="s">
        <v>546</v>
      </c>
      <c r="D24" s="61" t="s">
        <v>547</v>
      </c>
      <c r="E24" s="61" t="s">
        <v>113</v>
      </c>
      <c r="F24" s="61" t="s">
        <v>477</v>
      </c>
      <c r="G24" s="61">
        <v>9734718822</v>
      </c>
      <c r="H24" s="61" t="s">
        <v>103</v>
      </c>
      <c r="I24" s="58" t="str">
        <f t="shared" si="0"/>
        <v>CC-13   BBNG</v>
      </c>
      <c r="J24" s="62" t="str">
        <f t="shared" si="1"/>
        <v>BNG</v>
      </c>
      <c r="K24" s="62"/>
      <c r="L24" s="58">
        <v>8.31</v>
      </c>
      <c r="M24" s="58">
        <f t="shared" si="2"/>
        <v>83.100000000000009</v>
      </c>
    </row>
    <row r="25" spans="1:13" s="2" customFormat="1" ht="49.5" customHeight="1" x14ac:dyDescent="0.3">
      <c r="A25" s="17" t="s">
        <v>548</v>
      </c>
      <c r="B25" s="17" t="s">
        <v>549</v>
      </c>
      <c r="C25" s="17" t="s">
        <v>550</v>
      </c>
      <c r="D25" s="61" t="s">
        <v>551</v>
      </c>
      <c r="E25" s="61" t="s">
        <v>113</v>
      </c>
      <c r="F25" s="61" t="s">
        <v>477</v>
      </c>
      <c r="G25" s="61">
        <v>9614792009</v>
      </c>
      <c r="H25" s="61" t="s">
        <v>103</v>
      </c>
      <c r="I25" s="58" t="str">
        <f t="shared" si="0"/>
        <v>CC-13   BBNG</v>
      </c>
      <c r="J25" s="62" t="str">
        <f t="shared" si="1"/>
        <v>BNG</v>
      </c>
      <c r="K25" s="62"/>
      <c r="L25" s="58">
        <v>8.3699999999999992</v>
      </c>
      <c r="M25" s="58">
        <f t="shared" si="2"/>
        <v>83.699999999999989</v>
      </c>
    </row>
    <row r="26" spans="1:13" s="2" customFormat="1" ht="49.5" customHeight="1" x14ac:dyDescent="0.3">
      <c r="A26" s="17" t="s">
        <v>552</v>
      </c>
      <c r="B26" s="17" t="s">
        <v>553</v>
      </c>
      <c r="C26" s="17" t="s">
        <v>554</v>
      </c>
      <c r="D26" s="61" t="s">
        <v>555</v>
      </c>
      <c r="E26" s="61" t="s">
        <v>113</v>
      </c>
      <c r="F26" s="61" t="s">
        <v>477</v>
      </c>
      <c r="G26" s="61">
        <v>6294497940</v>
      </c>
      <c r="H26" s="61" t="s">
        <v>103</v>
      </c>
      <c r="I26" s="58" t="str">
        <f t="shared" si="0"/>
        <v>CC-13   BBNG</v>
      </c>
      <c r="J26" s="62" t="str">
        <f t="shared" si="1"/>
        <v>BNG</v>
      </c>
      <c r="K26" s="62"/>
      <c r="L26" s="58">
        <v>8.49</v>
      </c>
      <c r="M26" s="58">
        <f t="shared" si="2"/>
        <v>84.9</v>
      </c>
    </row>
    <row r="27" spans="1:13" s="2" customFormat="1" ht="49.5" customHeight="1" x14ac:dyDescent="0.3">
      <c r="A27" s="17" t="s">
        <v>556</v>
      </c>
      <c r="B27" s="17" t="s">
        <v>557</v>
      </c>
      <c r="C27" s="17" t="s">
        <v>558</v>
      </c>
      <c r="D27" s="61" t="s">
        <v>559</v>
      </c>
      <c r="E27" s="61" t="s">
        <v>113</v>
      </c>
      <c r="F27" s="61" t="s">
        <v>477</v>
      </c>
      <c r="G27" s="61">
        <v>9800363015</v>
      </c>
      <c r="H27" s="61" t="s">
        <v>103</v>
      </c>
      <c r="I27" s="58" t="str">
        <f t="shared" si="0"/>
        <v>CC-13   BBNG</v>
      </c>
      <c r="J27" s="62" t="str">
        <f t="shared" si="1"/>
        <v>BNG</v>
      </c>
      <c r="K27" s="62"/>
      <c r="L27" s="58">
        <v>8.61</v>
      </c>
      <c r="M27" s="58">
        <f t="shared" si="2"/>
        <v>86.1</v>
      </c>
    </row>
  </sheetData>
  <mergeCells count="3">
    <mergeCell ref="A3:M3"/>
    <mergeCell ref="A4:M4"/>
    <mergeCell ref="A1:M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9"/>
  <sheetViews>
    <sheetView zoomScaleNormal="100" workbookViewId="0">
      <selection activeCell="O4" sqref="O4"/>
    </sheetView>
  </sheetViews>
  <sheetFormatPr defaultColWidth="11.5546875" defaultRowHeight="14.4" x14ac:dyDescent="0.3"/>
  <cols>
    <col min="6" max="9" width="11.5546875" hidden="1"/>
    <col min="11" max="11" width="11.5546875" hidden="1"/>
    <col min="15" max="15" width="14.6640625" customWidth="1"/>
    <col min="16" max="16" width="14.109375" customWidth="1"/>
    <col min="17" max="17" width="14.44140625" customWidth="1"/>
    <col min="18" max="18" width="15.6640625" customWidth="1"/>
    <col min="19" max="19" width="13.5546875" customWidth="1"/>
  </cols>
  <sheetData>
    <row r="1" spans="1:20" s="18" customFormat="1" ht="12.75" customHeight="1" x14ac:dyDescent="0.3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  <c r="N1" s="19" t="s">
        <v>31</v>
      </c>
      <c r="O1" s="19" t="s">
        <v>32</v>
      </c>
      <c r="P1" s="19" t="s">
        <v>33</v>
      </c>
      <c r="Q1" s="19" t="s">
        <v>34</v>
      </c>
      <c r="R1" s="19" t="s">
        <v>35</v>
      </c>
      <c r="S1" s="19" t="s">
        <v>36</v>
      </c>
      <c r="T1" s="19" t="s">
        <v>37</v>
      </c>
    </row>
    <row r="2" spans="1:20" s="18" customFormat="1" ht="28.8" x14ac:dyDescent="0.3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19" t="s">
        <v>43</v>
      </c>
      <c r="O2" s="19">
        <f>COUNTIFS(L1:L495, "&gt;=9.01", L1:L495, "&lt;=10")</f>
        <v>0</v>
      </c>
      <c r="P2" s="19">
        <f>COUNTIFS(L1:L495, "&gt;=8.01", L1:L495, "&lt;=9")</f>
        <v>8</v>
      </c>
      <c r="Q2" s="19">
        <f>COUNTIFS(L1:L495, "&gt;=7.01", L1:L495, "&lt;=8")</f>
        <v>16</v>
      </c>
      <c r="R2" s="19">
        <f>COUNTIFS(L1:L495, "&gt;=6.01", L1:L495, "&lt;=7")</f>
        <v>0</v>
      </c>
      <c r="S2" s="19">
        <f>COUNTIFS(L1:L495, "&gt;=5.01", L1:L495, "&lt;=6")</f>
        <v>0</v>
      </c>
      <c r="T2" s="19">
        <f>SUM(O2:S2)</f>
        <v>24</v>
      </c>
    </row>
    <row r="3" spans="1:20" s="18" customFormat="1" ht="28.2" customHeight="1" x14ac:dyDescent="0.4">
      <c r="A3" s="45" t="s">
        <v>988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20" s="18" customFormat="1" ht="19.8" customHeight="1" x14ac:dyDescent="0.35">
      <c r="A4" s="47" t="s">
        <v>995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20" s="63" customFormat="1" ht="28.8" x14ac:dyDescent="0.3">
      <c r="A5" s="59" t="s">
        <v>0</v>
      </c>
      <c r="B5" s="59" t="s">
        <v>1</v>
      </c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/>
      <c r="J5" s="59" t="s">
        <v>272</v>
      </c>
      <c r="K5" s="63" t="s">
        <v>8</v>
      </c>
      <c r="L5" s="19" t="s">
        <v>8</v>
      </c>
      <c r="M5" s="19" t="s">
        <v>91</v>
      </c>
    </row>
    <row r="6" spans="1:20" s="2" customFormat="1" ht="49.5" customHeight="1" x14ac:dyDescent="0.3">
      <c r="A6" s="17" t="s">
        <v>560</v>
      </c>
      <c r="B6" s="17" t="s">
        <v>561</v>
      </c>
      <c r="C6" s="17" t="s">
        <v>562</v>
      </c>
      <c r="D6" s="61" t="s">
        <v>563</v>
      </c>
      <c r="E6" s="61" t="s">
        <v>14</v>
      </c>
      <c r="F6" s="61" t="s">
        <v>564</v>
      </c>
      <c r="G6" s="61">
        <v>8092738719</v>
      </c>
      <c r="H6" s="61" t="s">
        <v>103</v>
      </c>
      <c r="I6" s="58" t="str">
        <f t="shared" ref="I6:I29" si="0">LEFT(F6,12)</f>
        <v>CC-13   BENG</v>
      </c>
      <c r="J6" s="62" t="str">
        <f t="shared" ref="J6:J29" si="1">RIGHT(I6,3)</f>
        <v>ENG</v>
      </c>
      <c r="K6" s="62"/>
      <c r="L6" s="58">
        <v>7.49</v>
      </c>
      <c r="M6" s="58">
        <f t="shared" ref="M6:M29" si="2">L6*10</f>
        <v>74.900000000000006</v>
      </c>
    </row>
    <row r="7" spans="1:20" s="2" customFormat="1" ht="49.5" customHeight="1" x14ac:dyDescent="0.3">
      <c r="A7" s="17" t="s">
        <v>565</v>
      </c>
      <c r="B7" s="17" t="s">
        <v>566</v>
      </c>
      <c r="C7" s="17" t="s">
        <v>567</v>
      </c>
      <c r="D7" s="61" t="s">
        <v>568</v>
      </c>
      <c r="E7" s="61" t="s">
        <v>113</v>
      </c>
      <c r="F7" s="61" t="s">
        <v>564</v>
      </c>
      <c r="G7" s="61">
        <v>6294977266</v>
      </c>
      <c r="H7" s="61" t="s">
        <v>103</v>
      </c>
      <c r="I7" s="58" t="str">
        <f t="shared" si="0"/>
        <v>CC-13   BENG</v>
      </c>
      <c r="J7" s="62" t="str">
        <f t="shared" si="1"/>
        <v>ENG</v>
      </c>
      <c r="K7" s="62"/>
      <c r="L7" s="58">
        <v>7.54</v>
      </c>
      <c r="M7" s="58">
        <f t="shared" si="2"/>
        <v>75.400000000000006</v>
      </c>
    </row>
    <row r="8" spans="1:20" s="2" customFormat="1" ht="49.5" customHeight="1" x14ac:dyDescent="0.3">
      <c r="A8" s="17" t="s">
        <v>569</v>
      </c>
      <c r="B8" s="17" t="s">
        <v>570</v>
      </c>
      <c r="C8" s="17" t="s">
        <v>571</v>
      </c>
      <c r="D8" s="61" t="s">
        <v>572</v>
      </c>
      <c r="E8" s="61" t="s">
        <v>14</v>
      </c>
      <c r="F8" s="61" t="s">
        <v>564</v>
      </c>
      <c r="G8" s="61">
        <v>8597738646</v>
      </c>
      <c r="H8" s="61" t="s">
        <v>103</v>
      </c>
      <c r="I8" s="58" t="str">
        <f t="shared" si="0"/>
        <v>CC-13   BENG</v>
      </c>
      <c r="J8" s="62" t="str">
        <f t="shared" si="1"/>
        <v>ENG</v>
      </c>
      <c r="K8" s="62"/>
      <c r="L8" s="58">
        <v>7.63</v>
      </c>
      <c r="M8" s="58">
        <f t="shared" si="2"/>
        <v>76.3</v>
      </c>
    </row>
    <row r="9" spans="1:20" s="2" customFormat="1" ht="49.5" customHeight="1" x14ac:dyDescent="0.3">
      <c r="A9" s="17" t="s">
        <v>573</v>
      </c>
      <c r="B9" s="17" t="s">
        <v>574</v>
      </c>
      <c r="C9" s="17" t="s">
        <v>575</v>
      </c>
      <c r="D9" s="61" t="s">
        <v>576</v>
      </c>
      <c r="E9" s="61" t="s">
        <v>14</v>
      </c>
      <c r="F9" s="61" t="s">
        <v>564</v>
      </c>
      <c r="G9" s="61">
        <v>7602783115</v>
      </c>
      <c r="H9" s="61" t="s">
        <v>103</v>
      </c>
      <c r="I9" s="58" t="str">
        <f t="shared" si="0"/>
        <v>CC-13   BENG</v>
      </c>
      <c r="J9" s="62" t="str">
        <f t="shared" si="1"/>
        <v>ENG</v>
      </c>
      <c r="K9" s="62"/>
      <c r="L9" s="58">
        <v>7.66</v>
      </c>
      <c r="M9" s="58">
        <f t="shared" si="2"/>
        <v>76.599999999999994</v>
      </c>
    </row>
    <row r="10" spans="1:20" s="2" customFormat="1" ht="49.5" customHeight="1" x14ac:dyDescent="0.3">
      <c r="A10" s="17" t="s">
        <v>577</v>
      </c>
      <c r="B10" s="17" t="s">
        <v>578</v>
      </c>
      <c r="C10" s="17" t="s">
        <v>579</v>
      </c>
      <c r="D10" s="61" t="s">
        <v>580</v>
      </c>
      <c r="E10" s="61" t="s">
        <v>14</v>
      </c>
      <c r="F10" s="61" t="s">
        <v>564</v>
      </c>
      <c r="G10" s="61">
        <v>9002925081</v>
      </c>
      <c r="H10" s="61" t="s">
        <v>103</v>
      </c>
      <c r="I10" s="58" t="str">
        <f t="shared" si="0"/>
        <v>CC-13   BENG</v>
      </c>
      <c r="J10" s="62" t="str">
        <f t="shared" si="1"/>
        <v>ENG</v>
      </c>
      <c r="K10" s="62"/>
      <c r="L10" s="58">
        <v>7.68</v>
      </c>
      <c r="M10" s="58">
        <f t="shared" si="2"/>
        <v>76.8</v>
      </c>
    </row>
    <row r="11" spans="1:20" s="2" customFormat="1" ht="49.5" customHeight="1" x14ac:dyDescent="0.3">
      <c r="A11" s="17" t="s">
        <v>581</v>
      </c>
      <c r="B11" s="17" t="s">
        <v>582</v>
      </c>
      <c r="C11" s="17" t="s">
        <v>583</v>
      </c>
      <c r="D11" s="61" t="s">
        <v>584</v>
      </c>
      <c r="E11" s="61" t="s">
        <v>14</v>
      </c>
      <c r="F11" s="61" t="s">
        <v>564</v>
      </c>
      <c r="G11" s="61">
        <v>8016987327</v>
      </c>
      <c r="H11" s="61" t="s">
        <v>103</v>
      </c>
      <c r="I11" s="58" t="str">
        <f t="shared" si="0"/>
        <v>CC-13   BENG</v>
      </c>
      <c r="J11" s="62" t="str">
        <f t="shared" si="1"/>
        <v>ENG</v>
      </c>
      <c r="K11" s="62"/>
      <c r="L11" s="58">
        <v>7.73</v>
      </c>
      <c r="M11" s="58">
        <f t="shared" si="2"/>
        <v>77.300000000000011</v>
      </c>
    </row>
    <row r="12" spans="1:20" s="2" customFormat="1" ht="49.5" customHeight="1" x14ac:dyDescent="0.3">
      <c r="A12" s="17" t="s">
        <v>585</v>
      </c>
      <c r="B12" s="17" t="s">
        <v>586</v>
      </c>
      <c r="C12" s="17" t="s">
        <v>587</v>
      </c>
      <c r="D12" s="61" t="s">
        <v>588</v>
      </c>
      <c r="E12" s="61" t="s">
        <v>14</v>
      </c>
      <c r="F12" s="61" t="s">
        <v>564</v>
      </c>
      <c r="G12" s="61">
        <v>8116087608</v>
      </c>
      <c r="H12" s="61" t="s">
        <v>103</v>
      </c>
      <c r="I12" s="58" t="str">
        <f t="shared" si="0"/>
        <v>CC-13   BENG</v>
      </c>
      <c r="J12" s="62" t="str">
        <f t="shared" si="1"/>
        <v>ENG</v>
      </c>
      <c r="K12" s="62"/>
      <c r="L12" s="58">
        <v>7.73</v>
      </c>
      <c r="M12" s="58">
        <f t="shared" si="2"/>
        <v>77.300000000000011</v>
      </c>
    </row>
    <row r="13" spans="1:20" s="2" customFormat="1" ht="49.5" customHeight="1" x14ac:dyDescent="0.3">
      <c r="A13" s="17" t="s">
        <v>589</v>
      </c>
      <c r="B13" s="17" t="s">
        <v>590</v>
      </c>
      <c r="C13" s="17" t="s">
        <v>591</v>
      </c>
      <c r="D13" s="61" t="s">
        <v>592</v>
      </c>
      <c r="E13" s="61" t="s">
        <v>14</v>
      </c>
      <c r="F13" s="61" t="s">
        <v>564</v>
      </c>
      <c r="G13" s="61">
        <v>9749127245</v>
      </c>
      <c r="H13" s="61" t="s">
        <v>103</v>
      </c>
      <c r="I13" s="58" t="str">
        <f t="shared" si="0"/>
        <v>CC-13   BENG</v>
      </c>
      <c r="J13" s="62" t="str">
        <f t="shared" si="1"/>
        <v>ENG</v>
      </c>
      <c r="K13" s="62"/>
      <c r="L13" s="58">
        <v>7.75</v>
      </c>
      <c r="M13" s="58">
        <f t="shared" si="2"/>
        <v>77.5</v>
      </c>
    </row>
    <row r="14" spans="1:20" s="2" customFormat="1" ht="49.5" customHeight="1" x14ac:dyDescent="0.3">
      <c r="A14" s="17" t="s">
        <v>593</v>
      </c>
      <c r="B14" s="17" t="s">
        <v>594</v>
      </c>
      <c r="C14" s="17" t="s">
        <v>595</v>
      </c>
      <c r="D14" s="61" t="s">
        <v>596</v>
      </c>
      <c r="E14" s="61" t="s">
        <v>113</v>
      </c>
      <c r="F14" s="61" t="s">
        <v>564</v>
      </c>
      <c r="G14" s="61">
        <v>9883422486</v>
      </c>
      <c r="H14" s="61" t="s">
        <v>103</v>
      </c>
      <c r="I14" s="58" t="str">
        <f t="shared" si="0"/>
        <v>CC-13   BENG</v>
      </c>
      <c r="J14" s="62" t="str">
        <f t="shared" si="1"/>
        <v>ENG</v>
      </c>
      <c r="K14" s="62"/>
      <c r="L14" s="58">
        <v>7.75</v>
      </c>
      <c r="M14" s="58">
        <f t="shared" si="2"/>
        <v>77.5</v>
      </c>
    </row>
    <row r="15" spans="1:20" s="2" customFormat="1" ht="49.5" customHeight="1" x14ac:dyDescent="0.3">
      <c r="A15" s="17" t="s">
        <v>597</v>
      </c>
      <c r="B15" s="17" t="s">
        <v>598</v>
      </c>
      <c r="C15" s="17" t="s">
        <v>599</v>
      </c>
      <c r="D15" s="61" t="s">
        <v>600</v>
      </c>
      <c r="E15" s="61" t="s">
        <v>113</v>
      </c>
      <c r="F15" s="61" t="s">
        <v>564</v>
      </c>
      <c r="G15" s="61">
        <v>9732171256</v>
      </c>
      <c r="H15" s="61" t="s">
        <v>103</v>
      </c>
      <c r="I15" s="58" t="str">
        <f t="shared" si="0"/>
        <v>CC-13   BENG</v>
      </c>
      <c r="J15" s="62" t="str">
        <f t="shared" si="1"/>
        <v>ENG</v>
      </c>
      <c r="K15" s="62"/>
      <c r="L15" s="58">
        <v>7.77</v>
      </c>
      <c r="M15" s="58">
        <f t="shared" si="2"/>
        <v>77.699999999999989</v>
      </c>
    </row>
    <row r="16" spans="1:20" s="2" customFormat="1" ht="49.5" customHeight="1" x14ac:dyDescent="0.3">
      <c r="A16" s="17" t="s">
        <v>601</v>
      </c>
      <c r="B16" s="17" t="s">
        <v>602</v>
      </c>
      <c r="C16" s="17" t="s">
        <v>603</v>
      </c>
      <c r="D16" s="61" t="s">
        <v>604</v>
      </c>
      <c r="E16" s="61" t="s">
        <v>14</v>
      </c>
      <c r="F16" s="61" t="s">
        <v>564</v>
      </c>
      <c r="G16" s="61">
        <v>7679834093</v>
      </c>
      <c r="H16" s="61" t="s">
        <v>103</v>
      </c>
      <c r="I16" s="58" t="str">
        <f t="shared" si="0"/>
        <v>CC-13   BENG</v>
      </c>
      <c r="J16" s="62" t="str">
        <f t="shared" si="1"/>
        <v>ENG</v>
      </c>
      <c r="K16" s="62"/>
      <c r="L16" s="58">
        <v>7.79</v>
      </c>
      <c r="M16" s="58">
        <f t="shared" si="2"/>
        <v>77.900000000000006</v>
      </c>
    </row>
    <row r="17" spans="1:13" s="2" customFormat="1" ht="49.5" customHeight="1" x14ac:dyDescent="0.3">
      <c r="A17" s="17" t="s">
        <v>605</v>
      </c>
      <c r="B17" s="17" t="s">
        <v>606</v>
      </c>
      <c r="C17" s="17" t="s">
        <v>185</v>
      </c>
      <c r="D17" s="61" t="s">
        <v>607</v>
      </c>
      <c r="E17" s="61" t="s">
        <v>113</v>
      </c>
      <c r="F17" s="61" t="s">
        <v>564</v>
      </c>
      <c r="G17" s="61">
        <v>7872631339</v>
      </c>
      <c r="H17" s="61" t="s">
        <v>103</v>
      </c>
      <c r="I17" s="58" t="str">
        <f t="shared" si="0"/>
        <v>CC-13   BENG</v>
      </c>
      <c r="J17" s="62" t="str">
        <f t="shared" si="1"/>
        <v>ENG</v>
      </c>
      <c r="K17" s="62"/>
      <c r="L17" s="58">
        <v>7.85</v>
      </c>
      <c r="M17" s="58">
        <f t="shared" si="2"/>
        <v>78.5</v>
      </c>
    </row>
    <row r="18" spans="1:13" s="2" customFormat="1" ht="49.5" customHeight="1" x14ac:dyDescent="0.3">
      <c r="A18" s="17" t="s">
        <v>608</v>
      </c>
      <c r="B18" s="17" t="s">
        <v>609</v>
      </c>
      <c r="C18" s="17" t="s">
        <v>610</v>
      </c>
      <c r="D18" s="61" t="s">
        <v>611</v>
      </c>
      <c r="E18" s="61" t="s">
        <v>14</v>
      </c>
      <c r="F18" s="61" t="s">
        <v>564</v>
      </c>
      <c r="G18" s="61">
        <v>9064783490</v>
      </c>
      <c r="H18" s="61" t="s">
        <v>103</v>
      </c>
      <c r="I18" s="58" t="str">
        <f t="shared" si="0"/>
        <v>CC-13   BENG</v>
      </c>
      <c r="J18" s="62" t="str">
        <f t="shared" si="1"/>
        <v>ENG</v>
      </c>
      <c r="K18" s="62"/>
      <c r="L18" s="58">
        <v>7.85</v>
      </c>
      <c r="M18" s="58">
        <f t="shared" si="2"/>
        <v>78.5</v>
      </c>
    </row>
    <row r="19" spans="1:13" s="2" customFormat="1" ht="49.5" customHeight="1" x14ac:dyDescent="0.3">
      <c r="A19" s="17" t="s">
        <v>612</v>
      </c>
      <c r="B19" s="17" t="s">
        <v>613</v>
      </c>
      <c r="C19" s="17" t="s">
        <v>614</v>
      </c>
      <c r="D19" s="61" t="s">
        <v>615</v>
      </c>
      <c r="E19" s="61" t="s">
        <v>14</v>
      </c>
      <c r="F19" s="61" t="s">
        <v>564</v>
      </c>
      <c r="G19" s="61">
        <v>9883845270</v>
      </c>
      <c r="H19" s="61" t="s">
        <v>103</v>
      </c>
      <c r="I19" s="58" t="str">
        <f t="shared" si="0"/>
        <v>CC-13   BENG</v>
      </c>
      <c r="J19" s="62" t="str">
        <f t="shared" si="1"/>
        <v>ENG</v>
      </c>
      <c r="K19" s="62"/>
      <c r="L19" s="58">
        <v>7.87</v>
      </c>
      <c r="M19" s="58">
        <f t="shared" si="2"/>
        <v>78.7</v>
      </c>
    </row>
    <row r="20" spans="1:13" s="2" customFormat="1" ht="49.5" customHeight="1" x14ac:dyDescent="0.3">
      <c r="A20" s="17" t="s">
        <v>616</v>
      </c>
      <c r="B20" s="17" t="s">
        <v>617</v>
      </c>
      <c r="C20" s="17" t="s">
        <v>618</v>
      </c>
      <c r="D20" s="61" t="s">
        <v>619</v>
      </c>
      <c r="E20" s="61" t="s">
        <v>14</v>
      </c>
      <c r="F20" s="61" t="s">
        <v>564</v>
      </c>
      <c r="G20" s="61">
        <v>8851633611</v>
      </c>
      <c r="H20" s="61" t="s">
        <v>103</v>
      </c>
      <c r="I20" s="58" t="str">
        <f t="shared" si="0"/>
        <v>CC-13   BENG</v>
      </c>
      <c r="J20" s="62" t="str">
        <f t="shared" si="1"/>
        <v>ENG</v>
      </c>
      <c r="K20" s="62"/>
      <c r="L20" s="58">
        <v>7.96</v>
      </c>
      <c r="M20" s="58">
        <f t="shared" si="2"/>
        <v>79.599999999999994</v>
      </c>
    </row>
    <row r="21" spans="1:13" s="2" customFormat="1" ht="49.5" customHeight="1" x14ac:dyDescent="0.3">
      <c r="A21" s="17" t="s">
        <v>620</v>
      </c>
      <c r="B21" s="17" t="s">
        <v>621</v>
      </c>
      <c r="C21" s="17" t="s">
        <v>622</v>
      </c>
      <c r="D21" s="61" t="s">
        <v>623</v>
      </c>
      <c r="E21" s="61" t="s">
        <v>14</v>
      </c>
      <c r="F21" s="61" t="s">
        <v>564</v>
      </c>
      <c r="G21" s="61">
        <v>7477434239</v>
      </c>
      <c r="H21" s="61" t="s">
        <v>103</v>
      </c>
      <c r="I21" s="58" t="str">
        <f t="shared" si="0"/>
        <v>CC-13   BENG</v>
      </c>
      <c r="J21" s="62" t="str">
        <f t="shared" si="1"/>
        <v>ENG</v>
      </c>
      <c r="K21" s="62"/>
      <c r="L21" s="58">
        <v>7.97</v>
      </c>
      <c r="M21" s="58">
        <f t="shared" si="2"/>
        <v>79.7</v>
      </c>
    </row>
    <row r="22" spans="1:13" s="2" customFormat="1" ht="49.5" customHeight="1" x14ac:dyDescent="0.3">
      <c r="A22" s="17" t="s">
        <v>624</v>
      </c>
      <c r="B22" s="17" t="s">
        <v>625</v>
      </c>
      <c r="C22" s="17" t="s">
        <v>626</v>
      </c>
      <c r="D22" s="61" t="s">
        <v>627</v>
      </c>
      <c r="E22" s="61" t="s">
        <v>113</v>
      </c>
      <c r="F22" s="61" t="s">
        <v>564</v>
      </c>
      <c r="G22" s="61">
        <v>6206347404</v>
      </c>
      <c r="H22" s="61" t="s">
        <v>103</v>
      </c>
      <c r="I22" s="58" t="str">
        <f t="shared" si="0"/>
        <v>CC-13   BENG</v>
      </c>
      <c r="J22" s="62" t="str">
        <f t="shared" si="1"/>
        <v>ENG</v>
      </c>
      <c r="K22" s="62"/>
      <c r="L22" s="58">
        <v>8.0299999999999994</v>
      </c>
      <c r="M22" s="58">
        <f t="shared" si="2"/>
        <v>80.3</v>
      </c>
    </row>
    <row r="23" spans="1:13" s="2" customFormat="1" ht="49.5" customHeight="1" x14ac:dyDescent="0.3">
      <c r="A23" s="17" t="s">
        <v>628</v>
      </c>
      <c r="B23" s="17" t="s">
        <v>629</v>
      </c>
      <c r="C23" s="17" t="s">
        <v>630</v>
      </c>
      <c r="D23" s="61" t="s">
        <v>631</v>
      </c>
      <c r="E23" s="61" t="s">
        <v>14</v>
      </c>
      <c r="F23" s="61" t="s">
        <v>564</v>
      </c>
      <c r="G23" s="61">
        <v>6297087415</v>
      </c>
      <c r="H23" s="61" t="s">
        <v>103</v>
      </c>
      <c r="I23" s="58" t="str">
        <f t="shared" si="0"/>
        <v>CC-13   BENG</v>
      </c>
      <c r="J23" s="62" t="str">
        <f t="shared" si="1"/>
        <v>ENG</v>
      </c>
      <c r="K23" s="62"/>
      <c r="L23" s="58">
        <v>8.14</v>
      </c>
      <c r="M23" s="58">
        <f t="shared" si="2"/>
        <v>81.400000000000006</v>
      </c>
    </row>
    <row r="24" spans="1:13" s="2" customFormat="1" ht="49.5" customHeight="1" x14ac:dyDescent="0.3">
      <c r="A24" s="17" t="s">
        <v>632</v>
      </c>
      <c r="B24" s="17" t="s">
        <v>633</v>
      </c>
      <c r="C24" s="17" t="s">
        <v>634</v>
      </c>
      <c r="D24" s="61" t="s">
        <v>635</v>
      </c>
      <c r="E24" s="61" t="s">
        <v>113</v>
      </c>
      <c r="F24" s="61" t="s">
        <v>564</v>
      </c>
      <c r="G24" s="61">
        <v>9932621248</v>
      </c>
      <c r="H24" s="61" t="s">
        <v>103</v>
      </c>
      <c r="I24" s="58" t="str">
        <f t="shared" si="0"/>
        <v>CC-13   BENG</v>
      </c>
      <c r="J24" s="62" t="str">
        <f t="shared" si="1"/>
        <v>ENG</v>
      </c>
      <c r="K24" s="62"/>
      <c r="L24" s="58">
        <v>8.14</v>
      </c>
      <c r="M24" s="58">
        <f t="shared" si="2"/>
        <v>81.400000000000006</v>
      </c>
    </row>
    <row r="25" spans="1:13" s="2" customFormat="1" ht="49.5" customHeight="1" x14ac:dyDescent="0.3">
      <c r="A25" s="17" t="s">
        <v>636</v>
      </c>
      <c r="B25" s="17" t="s">
        <v>637</v>
      </c>
      <c r="C25" s="17" t="s">
        <v>567</v>
      </c>
      <c r="D25" s="61" t="s">
        <v>638</v>
      </c>
      <c r="E25" s="61" t="s">
        <v>113</v>
      </c>
      <c r="F25" s="61" t="s">
        <v>564</v>
      </c>
      <c r="G25" s="61">
        <v>8918132148</v>
      </c>
      <c r="H25" s="61" t="s">
        <v>103</v>
      </c>
      <c r="I25" s="58" t="str">
        <f t="shared" si="0"/>
        <v>CC-13   BENG</v>
      </c>
      <c r="J25" s="62" t="str">
        <f t="shared" si="1"/>
        <v>ENG</v>
      </c>
      <c r="K25" s="62"/>
      <c r="L25" s="58">
        <v>8.2100000000000009</v>
      </c>
      <c r="M25" s="58">
        <f t="shared" si="2"/>
        <v>82.100000000000009</v>
      </c>
    </row>
    <row r="26" spans="1:13" s="2" customFormat="1" ht="49.5" customHeight="1" x14ac:dyDescent="0.3">
      <c r="A26" s="17" t="s">
        <v>639</v>
      </c>
      <c r="B26" s="17" t="s">
        <v>640</v>
      </c>
      <c r="C26" s="17" t="s">
        <v>71</v>
      </c>
      <c r="D26" s="61" t="s">
        <v>641</v>
      </c>
      <c r="E26" s="61" t="s">
        <v>113</v>
      </c>
      <c r="F26" s="61" t="s">
        <v>642</v>
      </c>
      <c r="G26" s="61">
        <v>9002976345</v>
      </c>
      <c r="H26" s="61" t="s">
        <v>103</v>
      </c>
      <c r="I26" s="58" t="str">
        <f t="shared" si="0"/>
        <v>CC-13   BENG</v>
      </c>
      <c r="J26" s="62" t="str">
        <f t="shared" si="1"/>
        <v>ENG</v>
      </c>
      <c r="K26" s="62"/>
      <c r="L26" s="58">
        <v>8.31</v>
      </c>
      <c r="M26" s="58">
        <f t="shared" si="2"/>
        <v>83.100000000000009</v>
      </c>
    </row>
    <row r="27" spans="1:13" s="2" customFormat="1" ht="49.5" customHeight="1" x14ac:dyDescent="0.3">
      <c r="A27" s="17" t="s">
        <v>643</v>
      </c>
      <c r="B27" s="17" t="s">
        <v>644</v>
      </c>
      <c r="C27" s="17" t="s">
        <v>645</v>
      </c>
      <c r="D27" s="61" t="s">
        <v>646</v>
      </c>
      <c r="E27" s="61" t="s">
        <v>14</v>
      </c>
      <c r="F27" s="61" t="s">
        <v>564</v>
      </c>
      <c r="G27" s="61">
        <v>9749353125</v>
      </c>
      <c r="H27" s="61" t="s">
        <v>103</v>
      </c>
      <c r="I27" s="58" t="str">
        <f t="shared" si="0"/>
        <v>CC-13   BENG</v>
      </c>
      <c r="J27" s="62" t="str">
        <f t="shared" si="1"/>
        <v>ENG</v>
      </c>
      <c r="K27" s="62"/>
      <c r="L27" s="58">
        <v>8.52</v>
      </c>
      <c r="M27" s="58">
        <f t="shared" si="2"/>
        <v>85.199999999999989</v>
      </c>
    </row>
    <row r="28" spans="1:13" s="2" customFormat="1" ht="49.5" customHeight="1" x14ac:dyDescent="0.3">
      <c r="A28" s="17" t="s">
        <v>647</v>
      </c>
      <c r="B28" s="17" t="s">
        <v>648</v>
      </c>
      <c r="C28" s="17" t="s">
        <v>212</v>
      </c>
      <c r="D28" s="61" t="s">
        <v>649</v>
      </c>
      <c r="E28" s="61" t="s">
        <v>113</v>
      </c>
      <c r="F28" s="61" t="s">
        <v>564</v>
      </c>
      <c r="G28" s="61">
        <v>9083233391</v>
      </c>
      <c r="H28" s="61" t="s">
        <v>103</v>
      </c>
      <c r="I28" s="58" t="str">
        <f t="shared" si="0"/>
        <v>CC-13   BENG</v>
      </c>
      <c r="J28" s="62" t="str">
        <f t="shared" si="1"/>
        <v>ENG</v>
      </c>
      <c r="K28" s="62"/>
      <c r="L28" s="58">
        <v>8.52</v>
      </c>
      <c r="M28" s="58">
        <f t="shared" si="2"/>
        <v>85.199999999999989</v>
      </c>
    </row>
    <row r="29" spans="1:13" s="2" customFormat="1" ht="49.5" customHeight="1" x14ac:dyDescent="0.3">
      <c r="A29" s="17" t="s">
        <v>650</v>
      </c>
      <c r="B29" s="17" t="s">
        <v>651</v>
      </c>
      <c r="C29" s="17" t="s">
        <v>652</v>
      </c>
      <c r="D29" s="61" t="s">
        <v>653</v>
      </c>
      <c r="E29" s="61" t="s">
        <v>113</v>
      </c>
      <c r="F29" s="61" t="s">
        <v>564</v>
      </c>
      <c r="G29" s="61">
        <v>8918719039</v>
      </c>
      <c r="H29" s="61" t="s">
        <v>103</v>
      </c>
      <c r="I29" s="58" t="str">
        <f t="shared" si="0"/>
        <v>CC-13   BENG</v>
      </c>
      <c r="J29" s="62" t="str">
        <f t="shared" si="1"/>
        <v>ENG</v>
      </c>
      <c r="K29" s="62"/>
      <c r="L29" s="58">
        <v>8.52</v>
      </c>
      <c r="M29" s="58">
        <f t="shared" si="2"/>
        <v>85.199999999999989</v>
      </c>
    </row>
  </sheetData>
  <mergeCells count="3">
    <mergeCell ref="A3:M3"/>
    <mergeCell ref="A1:M2"/>
    <mergeCell ref="A4:M4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BSC PROGRAM</vt:lpstr>
      <vt:lpstr>BA PROGRAM</vt:lpstr>
      <vt:lpstr>mathematics</vt:lpstr>
      <vt:lpstr>physics</vt:lpstr>
      <vt:lpstr>chemistry</vt:lpstr>
      <vt:lpstr>botany</vt:lpstr>
      <vt:lpstr>zoology</vt:lpstr>
      <vt:lpstr>bengali</vt:lpstr>
      <vt:lpstr>english</vt:lpstr>
      <vt:lpstr>history</vt:lpstr>
      <vt:lpstr>philosophy</vt:lpstr>
      <vt:lpstr>sanskrit</vt:lpstr>
      <vt:lpstr>geography</vt:lpstr>
      <vt:lpstr>economics</vt:lpstr>
      <vt:lpstr>'BA PROGRAM'!Print_Titles</vt:lpstr>
      <vt:lpstr>'BSC PROGRAM'!Print_Titles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amcollegenaac@gmail.com</dc:creator>
  <cp:keywords/>
  <dc:description/>
  <cp:lastModifiedBy>amcollegenaac@gmail.com</cp:lastModifiedBy>
  <cp:revision>39</cp:revision>
  <dcterms:created xsi:type="dcterms:W3CDTF">2023-06-07T15:45:44Z</dcterms:created>
  <dcterms:modified xsi:type="dcterms:W3CDTF">2024-04-28T16:56:36Z</dcterms:modified>
  <cp:category/>
  <dc:language>en-IN</dc:language>
</cp:coreProperties>
</file>