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\AQAR_A M College_Jhalda\AQAR_2018-2019\"/>
    </mc:Choice>
  </mc:AlternateContent>
  <xr:revisionPtr revIDLastSave="0" documentId="13_ncr:1_{32730D5D-1B68-4173-9327-77D8EB2FB472}" xr6:coauthVersionLast="47" xr6:coauthVersionMax="47" xr10:uidLastSave="{00000000-0000-0000-0000-000000000000}"/>
  <bookViews>
    <workbookView xWindow="-108" yWindow="-108" windowWidth="23256" windowHeight="12576" tabRatio="500" activeTab="3" xr2:uid="{00000000-000D-0000-FFFF-FFFF00000000}"/>
  </bookViews>
  <sheets>
    <sheet name="BSc General" sheetId="1" r:id="rId1"/>
    <sheet name="BA General" sheetId="2" r:id="rId2"/>
    <sheet name="Math" sheetId="3" r:id="rId3"/>
    <sheet name="Physics" sheetId="4" r:id="rId4"/>
    <sheet name="Chemistry" sheetId="5" r:id="rId5"/>
    <sheet name="Botany" sheetId="6" r:id="rId6"/>
    <sheet name="zoology" sheetId="7" r:id="rId7"/>
    <sheet name="bengali" sheetId="8" r:id="rId8"/>
    <sheet name="english" sheetId="9" r:id="rId9"/>
    <sheet name="economics" sheetId="10" r:id="rId10"/>
    <sheet name="geography" sheetId="11" r:id="rId11"/>
    <sheet name="Philosophy" sheetId="12" r:id="rId12"/>
    <sheet name="Sanskrit" sheetId="13" r:id="rId13"/>
    <sheet name="History" sheetId="14" r:id="rId14"/>
  </sheets>
  <definedNames>
    <definedName name="_xlnm._FilterDatabase" localSheetId="0" hidden="1">'BSc General'!$A$4:$J$13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4" l="1"/>
  <c r="J12" i="7"/>
  <c r="J12" i="14" l="1"/>
  <c r="J11" i="14"/>
  <c r="J10" i="14"/>
  <c r="J9" i="14"/>
  <c r="J8" i="14"/>
  <c r="J7" i="14"/>
  <c r="J6" i="14"/>
  <c r="J5" i="14"/>
  <c r="M2" i="14" s="1"/>
  <c r="N2" i="14"/>
  <c r="L2" i="14"/>
  <c r="J8" i="13"/>
  <c r="J7" i="13"/>
  <c r="L2" i="13" s="1"/>
  <c r="O2" i="13" s="1"/>
  <c r="J6" i="13"/>
  <c r="J5" i="13"/>
  <c r="M2" i="13" s="1"/>
  <c r="N2" i="13"/>
  <c r="J11" i="12"/>
  <c r="J10" i="12"/>
  <c r="J9" i="12"/>
  <c r="J8" i="12"/>
  <c r="J7" i="12"/>
  <c r="J6" i="12"/>
  <c r="N2" i="12" s="1"/>
  <c r="J5" i="12"/>
  <c r="M2" i="12"/>
  <c r="J18" i="11"/>
  <c r="J17" i="11"/>
  <c r="J16" i="11"/>
  <c r="J15" i="11"/>
  <c r="J14" i="11"/>
  <c r="J13" i="11"/>
  <c r="J12" i="11"/>
  <c r="J11" i="11"/>
  <c r="J10" i="11"/>
  <c r="J9" i="11"/>
  <c r="J8" i="11"/>
  <c r="M2" i="11" s="1"/>
  <c r="J7" i="11"/>
  <c r="J6" i="11"/>
  <c r="L2" i="11" s="1"/>
  <c r="J5" i="11"/>
  <c r="J5" i="10"/>
  <c r="M2" i="10" s="1"/>
  <c r="L2" i="10"/>
  <c r="J12" i="9"/>
  <c r="J11" i="9"/>
  <c r="J10" i="9"/>
  <c r="J9" i="9"/>
  <c r="J8" i="9"/>
  <c r="J7" i="9"/>
  <c r="J6" i="9"/>
  <c r="J5" i="9"/>
  <c r="M2" i="9" s="1"/>
  <c r="L2" i="9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M2" i="8" s="1"/>
  <c r="J7" i="8"/>
  <c r="J6" i="8"/>
  <c r="L2" i="8" s="1"/>
  <c r="J5" i="8"/>
  <c r="N2" i="8" s="1"/>
  <c r="J11" i="7"/>
  <c r="J10" i="7"/>
  <c r="J9" i="7"/>
  <c r="J8" i="7"/>
  <c r="J7" i="7"/>
  <c r="L2" i="7" s="1"/>
  <c r="J6" i="7"/>
  <c r="J5" i="7"/>
  <c r="M2" i="7" s="1"/>
  <c r="N2" i="7"/>
  <c r="J7" i="6"/>
  <c r="J6" i="6"/>
  <c r="N2" i="6" s="1"/>
  <c r="J5" i="6"/>
  <c r="M2" i="6"/>
  <c r="J9" i="5"/>
  <c r="J8" i="5"/>
  <c r="J7" i="5"/>
  <c r="L2" i="5" s="1"/>
  <c r="J6" i="5"/>
  <c r="J5" i="5"/>
  <c r="M2" i="5" s="1"/>
  <c r="N2" i="5"/>
  <c r="J6" i="4"/>
  <c r="J5" i="4"/>
  <c r="M2" i="4" s="1"/>
  <c r="L2" i="4"/>
  <c r="J14" i="3"/>
  <c r="J13" i="3"/>
  <c r="J12" i="3"/>
  <c r="J11" i="3"/>
  <c r="J10" i="3"/>
  <c r="J9" i="3"/>
  <c r="J8" i="3"/>
  <c r="J7" i="3"/>
  <c r="L2" i="3" s="1"/>
  <c r="J6" i="3"/>
  <c r="J5" i="3"/>
  <c r="M2" i="3" s="1"/>
  <c r="N2" i="3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M2" i="2" s="1"/>
  <c r="J7" i="2"/>
  <c r="J6" i="2"/>
  <c r="L2" i="2" s="1"/>
  <c r="J5" i="2"/>
  <c r="J7" i="1"/>
  <c r="L2" i="1" s="1"/>
  <c r="J6" i="1"/>
  <c r="J5" i="1"/>
  <c r="M2" i="1" s="1"/>
  <c r="N2" i="1"/>
  <c r="O2" i="7" l="1"/>
  <c r="O2" i="3"/>
  <c r="O2" i="8"/>
  <c r="O2" i="14"/>
  <c r="O2" i="5"/>
  <c r="O2" i="1"/>
  <c r="N2" i="9"/>
  <c r="O2" i="9" s="1"/>
  <c r="N2" i="10"/>
  <c r="O2" i="10" s="1"/>
  <c r="N2" i="4"/>
  <c r="O2" i="4" s="1"/>
  <c r="N2" i="2"/>
  <c r="O2" i="2" s="1"/>
  <c r="L2" i="6"/>
  <c r="O2" i="6" s="1"/>
  <c r="N2" i="11"/>
  <c r="O2" i="11" s="1"/>
  <c r="L2" i="12"/>
  <c r="O2" i="12" s="1"/>
</calcChain>
</file>

<file path=xl/sharedStrings.xml><?xml version="1.0" encoding="utf-8"?>
<sst xmlns="http://schemas.openxmlformats.org/spreadsheetml/2006/main" count="864" uniqueCount="422">
  <si>
    <t>PERCENTAGE</t>
  </si>
  <si>
    <t>75% AND ABOVE</t>
  </si>
  <si>
    <t>60% TO BELOW 75%</t>
  </si>
  <si>
    <t>30% TO BELOW 60%</t>
  </si>
  <si>
    <t>TOTAL</t>
  </si>
  <si>
    <t>Number of students</t>
  </si>
  <si>
    <t>Sl No</t>
  </si>
  <si>
    <t>Roll No</t>
  </si>
  <si>
    <t>Registration No</t>
  </si>
  <si>
    <t>DOB</t>
  </si>
  <si>
    <t>Name</t>
  </si>
  <si>
    <t>Sex</t>
  </si>
  <si>
    <t>Subjects</t>
  </si>
  <si>
    <t>Mob. No</t>
  </si>
  <si>
    <t>Marks Obtanied (1400)</t>
  </si>
  <si>
    <t>Percentage</t>
  </si>
  <si>
    <t>10117325-1010</t>
  </si>
  <si>
    <t>000683</t>
  </si>
  <si>
    <t>RONI CHANDRA</t>
  </si>
  <si>
    <t>MALE</t>
  </si>
  <si>
    <t>PURE</t>
  </si>
  <si>
    <t>10117325-1009</t>
  </si>
  <si>
    <t>000682</t>
  </si>
  <si>
    <t>ROHIT HALWAI</t>
  </si>
  <si>
    <t>10117325-1008</t>
  </si>
  <si>
    <t>000681</t>
  </si>
  <si>
    <t>RAHUL CHANDRA</t>
  </si>
  <si>
    <t>10116316-1177</t>
  </si>
  <si>
    <t>000774</t>
  </si>
  <si>
    <t>PINKI KANDU</t>
  </si>
  <si>
    <t>FEMALE</t>
  </si>
  <si>
    <t>10115316-1456</t>
  </si>
  <si>
    <t>000787</t>
  </si>
  <si>
    <t>SUITA GUPTA</t>
  </si>
  <si>
    <t>10116316-1061</t>
  </si>
  <si>
    <t>000658</t>
  </si>
  <si>
    <t>BISHAKHA KUMAR</t>
  </si>
  <si>
    <t>10116316-1200</t>
  </si>
  <si>
    <t>000797</t>
  </si>
  <si>
    <t>RAJESH RAJAK</t>
  </si>
  <si>
    <t>10117316-1289</t>
  </si>
  <si>
    <t>001199</t>
  </si>
  <si>
    <t>SARASWATI MAHATO</t>
  </si>
  <si>
    <t>10115316-1271</t>
  </si>
  <si>
    <t>000602</t>
  </si>
  <si>
    <t>MONISHA SEAL</t>
  </si>
  <si>
    <t>10116316-1067</t>
  </si>
  <si>
    <t>000664</t>
  </si>
  <si>
    <t>CHAITALI MAHATO</t>
  </si>
  <si>
    <t>10116316-1011</t>
  </si>
  <si>
    <t>000608</t>
  </si>
  <si>
    <t>ALOK GANGULY</t>
  </si>
  <si>
    <t>10115316-1386</t>
  </si>
  <si>
    <t>000717</t>
  </si>
  <si>
    <t>ROMA KANDU</t>
  </si>
  <si>
    <t>10117316-1239</t>
  </si>
  <si>
    <t>001149</t>
  </si>
  <si>
    <t>RAMBHA KUMAR</t>
  </si>
  <si>
    <t>10116316-1117</t>
  </si>
  <si>
    <t>000714</t>
  </si>
  <si>
    <t>KABITA MAHATO</t>
  </si>
  <si>
    <t>10117316-1237</t>
  </si>
  <si>
    <t>001147</t>
  </si>
  <si>
    <t>RAKESH MAHATO</t>
  </si>
  <si>
    <t>10115315-1060</t>
  </si>
  <si>
    <t>000395</t>
  </si>
  <si>
    <t>BAISHALI CHANDRA</t>
  </si>
  <si>
    <t>10117316-1102</t>
  </si>
  <si>
    <t>001014</t>
  </si>
  <si>
    <t>JAMUNA KANDU</t>
  </si>
  <si>
    <t>10117316-1258</t>
  </si>
  <si>
    <t>001168</t>
  </si>
  <si>
    <t>RIYA CHANDRA</t>
  </si>
  <si>
    <t>10117316-1146</t>
  </si>
  <si>
    <t>001058</t>
  </si>
  <si>
    <t>MAMATA CHANDRA</t>
  </si>
  <si>
    <t>10115316-1191</t>
  </si>
  <si>
    <t>000525</t>
  </si>
  <si>
    <t>JAMSHED ANSARY</t>
  </si>
  <si>
    <t>10117316-1135</t>
  </si>
  <si>
    <t>001047</t>
  </si>
  <si>
    <t>LILY BAURI</t>
  </si>
  <si>
    <t>GEOG</t>
  </si>
  <si>
    <t>10117316-1096</t>
  </si>
  <si>
    <t>001008</t>
  </si>
  <si>
    <t>INDUMOTI KUMAR</t>
  </si>
  <si>
    <t>10117316-1282</t>
  </si>
  <si>
    <t>001192</t>
  </si>
  <si>
    <t>SANJEEB KUMAR MAHATO</t>
  </si>
  <si>
    <t>10117316-1266</t>
  </si>
  <si>
    <t>001176</t>
  </si>
  <si>
    <t>SABITRI MAHATO</t>
  </si>
  <si>
    <t>40% TO BELOW 60%</t>
  </si>
  <si>
    <t>Marks Obtanied (800)</t>
  </si>
  <si>
    <t>10117321-0025</t>
  </si>
  <si>
    <t>000606</t>
  </si>
  <si>
    <t>CHANDRASHEKHAR CHANDRA</t>
  </si>
  <si>
    <t>MATH</t>
  </si>
  <si>
    <t>10117321-0053</t>
  </si>
  <si>
    <t>000634</t>
  </si>
  <si>
    <t>PRITI KHAWAS</t>
  </si>
  <si>
    <t>10117321-0055</t>
  </si>
  <si>
    <t>000636</t>
  </si>
  <si>
    <t>PUSPA MAHATO</t>
  </si>
  <si>
    <t>10117321-0063</t>
  </si>
  <si>
    <t>000644</t>
  </si>
  <si>
    <t>SAHADEB MAHATO</t>
  </si>
  <si>
    <t>10117321-0070</t>
  </si>
  <si>
    <t>000651</t>
  </si>
  <si>
    <t>SHYAM BIHARI MAHATO</t>
  </si>
  <si>
    <t>10116321-0027</t>
  </si>
  <si>
    <t>000402</t>
  </si>
  <si>
    <t>MAHESWAR MAJEE</t>
  </si>
  <si>
    <t>10116321-0032</t>
  </si>
  <si>
    <t>000407</t>
  </si>
  <si>
    <t>PRIYAJIT MANDAL</t>
  </si>
  <si>
    <t>10116321-0050</t>
  </si>
  <si>
    <t>000425</t>
  </si>
  <si>
    <t>SUBHASISH ROY</t>
  </si>
  <si>
    <t>10116321-0057</t>
  </si>
  <si>
    <t>000432</t>
  </si>
  <si>
    <t>UJJAL DAS</t>
  </si>
  <si>
    <t>10115321-0093</t>
  </si>
  <si>
    <t>000093</t>
  </si>
  <si>
    <t>SAFIUDDIN ANSARY</t>
  </si>
  <si>
    <t>10117321-0003</t>
  </si>
  <si>
    <t>000584</t>
  </si>
  <si>
    <t>ALOKE KUMAR PATHAK</t>
  </si>
  <si>
    <t>PHYS</t>
  </si>
  <si>
    <t>10117321-0045</t>
  </si>
  <si>
    <t>000626</t>
  </si>
  <si>
    <t>MRINAL MAHATO</t>
  </si>
  <si>
    <t>10117321-0028</t>
  </si>
  <si>
    <t>000609</t>
  </si>
  <si>
    <t>CHIRANJIT PAUL</t>
  </si>
  <si>
    <t>CHEM</t>
  </si>
  <si>
    <t>10117321-0052</t>
  </si>
  <si>
    <t>000633</t>
  </si>
  <si>
    <t>PRATIMA MAJHI</t>
  </si>
  <si>
    <t>10117321-0064</t>
  </si>
  <si>
    <t>000645</t>
  </si>
  <si>
    <t>SAMPAD MAHATO</t>
  </si>
  <si>
    <t>10117321-0071</t>
  </si>
  <si>
    <t>000652</t>
  </si>
  <si>
    <t>SHYAMAL MAHATO</t>
  </si>
  <si>
    <t>10117321-0089</t>
  </si>
  <si>
    <t>000670</t>
  </si>
  <si>
    <t>TAPAS KUIRY</t>
  </si>
  <si>
    <t>10117321-0011</t>
  </si>
  <si>
    <t>000592</t>
  </si>
  <si>
    <t>ARINDAM CHOUDHURY</t>
  </si>
  <si>
    <t>BOTH</t>
  </si>
  <si>
    <t>10117321-0021</t>
  </si>
  <si>
    <t>BISWAJIT NAG</t>
  </si>
  <si>
    <t>10117321-0046</t>
  </si>
  <si>
    <t>000627</t>
  </si>
  <si>
    <t>NALANJAN CHATTERJEE</t>
  </si>
  <si>
    <t>10117321-0006</t>
  </si>
  <si>
    <t>000587</t>
  </si>
  <si>
    <t>ANUP CHOUDHURY</t>
  </si>
  <si>
    <t>ZOOH</t>
  </si>
  <si>
    <t>10117321-0018</t>
  </si>
  <si>
    <t>000599</t>
  </si>
  <si>
    <t>BINOY DUTTA</t>
  </si>
  <si>
    <t>10117321-0026</t>
  </si>
  <si>
    <t>000607</t>
  </si>
  <si>
    <t>CHAYAN DUTTA</t>
  </si>
  <si>
    <t>10117321-0058</t>
  </si>
  <si>
    <t>000639</t>
  </si>
  <si>
    <t>10117321-0060</t>
  </si>
  <si>
    <t>000641</t>
  </si>
  <si>
    <t>RIMASRI MANDAL</t>
  </si>
  <si>
    <t>10117321-0066</t>
  </si>
  <si>
    <t>000647</t>
  </si>
  <si>
    <t>SANJIB MAHATO</t>
  </si>
  <si>
    <t>10117321-0073</t>
  </si>
  <si>
    <t>000654</t>
  </si>
  <si>
    <t>SOMNATH NAG</t>
  </si>
  <si>
    <t>10117311-0100</t>
  </si>
  <si>
    <t>000789</t>
  </si>
  <si>
    <t>MILAN KUMAR</t>
  </si>
  <si>
    <t>BNGH</t>
  </si>
  <si>
    <t>10117311-0184</t>
  </si>
  <si>
    <t>000871</t>
  </si>
  <si>
    <t>SOUMITA DUTTA</t>
  </si>
  <si>
    <t>10117311-0181</t>
  </si>
  <si>
    <t>000869</t>
  </si>
  <si>
    <t>SOMNATH MAHATO</t>
  </si>
  <si>
    <t>10117311-0054</t>
  </si>
  <si>
    <t>000743</t>
  </si>
  <si>
    <t xml:space="preserve">FARZANA KHATUN </t>
  </si>
  <si>
    <t>10117311-0207</t>
  </si>
  <si>
    <t>000894</t>
  </si>
  <si>
    <t>SUSMITA DARIPA</t>
  </si>
  <si>
    <t>10117311-0186</t>
  </si>
  <si>
    <t>000873</t>
  </si>
  <si>
    <t>SUBAL LAYEK</t>
  </si>
  <si>
    <t>10117311-0112</t>
  </si>
  <si>
    <t>000800</t>
  </si>
  <si>
    <t>NIKITA SAW</t>
  </si>
  <si>
    <t>10117311-0097</t>
  </si>
  <si>
    <t>000786</t>
  </si>
  <si>
    <t>MANOJ MAHATO</t>
  </si>
  <si>
    <t>10117311-0060</t>
  </si>
  <si>
    <t>000749</t>
  </si>
  <si>
    <t>GOUTAM MAHATO</t>
  </si>
  <si>
    <t>10116311-0074</t>
  </si>
  <si>
    <t>000519</t>
  </si>
  <si>
    <t>PALLABI BHADRA</t>
  </si>
  <si>
    <t>10115311-0025</t>
  </si>
  <si>
    <t>000180</t>
  </si>
  <si>
    <t>BARUN KUMAR</t>
  </si>
  <si>
    <t>10116311-0040</t>
  </si>
  <si>
    <t>000485</t>
  </si>
  <si>
    <t>HABIB ANSARY</t>
  </si>
  <si>
    <t>10117311-0010</t>
  </si>
  <si>
    <t>000699</t>
  </si>
  <si>
    <t>ANKITA BOSE</t>
  </si>
  <si>
    <t>10115311-0074</t>
  </si>
  <si>
    <t>000225</t>
  </si>
  <si>
    <t>KARAM CHAND MANDAL</t>
  </si>
  <si>
    <t>10117311-0066</t>
  </si>
  <si>
    <t>000755</t>
  </si>
  <si>
    <t>HIMADRI MANDI</t>
  </si>
  <si>
    <t>10116311-0121</t>
  </si>
  <si>
    <t>000566</t>
  </si>
  <si>
    <t>10117311-0152</t>
  </si>
  <si>
    <t>000840</t>
  </si>
  <si>
    <t>RUP CHANDRA</t>
  </si>
  <si>
    <t>10117311-0153</t>
  </si>
  <si>
    <t>000841</t>
  </si>
  <si>
    <t>RUPA CHATTERJEE</t>
  </si>
  <si>
    <t>10117311-0217</t>
  </si>
  <si>
    <t>000904</t>
  </si>
  <si>
    <t>TINKU MAHATO</t>
  </si>
  <si>
    <t>10117311-0067</t>
  </si>
  <si>
    <t>000756</t>
  </si>
  <si>
    <t>HIMANI MAHATO</t>
  </si>
  <si>
    <t>10117311-0174</t>
  </si>
  <si>
    <t>000862</t>
  </si>
  <si>
    <t>SHILPA MAJHI</t>
  </si>
  <si>
    <t>10117311-0119</t>
  </si>
  <si>
    <t>000807</t>
  </si>
  <si>
    <t>PALLABI SAW</t>
  </si>
  <si>
    <t>10117311-0047</t>
  </si>
  <si>
    <t>000736</t>
  </si>
  <si>
    <t>BULTI SUTRADHAR</t>
  </si>
  <si>
    <t>10117311-0212</t>
  </si>
  <si>
    <t>000899</t>
  </si>
  <si>
    <t>TAMALI GANGULY</t>
  </si>
  <si>
    <t>10117311-0056</t>
  </si>
  <si>
    <t>000745</t>
  </si>
  <si>
    <t xml:space="preserve">GHANASHYAM KARMALI </t>
  </si>
  <si>
    <t>10117311-0068</t>
  </si>
  <si>
    <t>000757</t>
  </si>
  <si>
    <t>JAGADISH MAHATO</t>
  </si>
  <si>
    <t>10117311-0121</t>
  </si>
  <si>
    <t>000809</t>
  </si>
  <si>
    <t>PARABATI GANGULI</t>
  </si>
  <si>
    <t>10117311-0092</t>
  </si>
  <si>
    <t>000781</t>
  </si>
  <si>
    <t>MADHURI MAHATO</t>
  </si>
  <si>
    <t>10117311-0114</t>
  </si>
  <si>
    <t>000802</t>
  </si>
  <si>
    <t>NIRUPAMA MAHATO</t>
  </si>
  <si>
    <t>10117311-0030</t>
  </si>
  <si>
    <t>000719</t>
  </si>
  <si>
    <t>BHOLANATH KUMAR</t>
  </si>
  <si>
    <t>10117311-0070</t>
  </si>
  <si>
    <t>000759</t>
  </si>
  <si>
    <t>JAGANATH KUMAR</t>
  </si>
  <si>
    <t>10117311-0015</t>
  </si>
  <si>
    <t>000704</t>
  </si>
  <si>
    <t>ARPITA CHOUDHURY</t>
  </si>
  <si>
    <t>ENGH</t>
  </si>
  <si>
    <t>10116311-0142</t>
  </si>
  <si>
    <t>TAHIR ANSARY</t>
  </si>
  <si>
    <t>10117311-0031</t>
  </si>
  <si>
    <t>000720</t>
  </si>
  <si>
    <t>BIBHABARI SINGHA</t>
  </si>
  <si>
    <t>10115311-0131</t>
  </si>
  <si>
    <t>000282</t>
  </si>
  <si>
    <t>RANJIT MAHATO</t>
  </si>
  <si>
    <t>10116311-0028</t>
  </si>
  <si>
    <t>000473</t>
  </si>
  <si>
    <t>DAYAL MAHATO</t>
  </si>
  <si>
    <t>10117311-0094</t>
  </si>
  <si>
    <t>000783</t>
  </si>
  <si>
    <t>MAHABIR KUMAR</t>
  </si>
  <si>
    <t>10117311-0005</t>
  </si>
  <si>
    <t>000694</t>
  </si>
  <si>
    <t>AJOY GORAIN</t>
  </si>
  <si>
    <t>10117311-0198</t>
  </si>
  <si>
    <t>000885</t>
  </si>
  <si>
    <t>SUKHIRAM KUMAR</t>
  </si>
  <si>
    <t>10117311-0166</t>
  </si>
  <si>
    <t>000854</t>
  </si>
  <si>
    <t>SARBINDA KUMAR</t>
  </si>
  <si>
    <t>ECOH</t>
  </si>
  <si>
    <t>10117311-0162</t>
  </si>
  <si>
    <t>000850</t>
  </si>
  <si>
    <t>SANJAY KUMAR DAS</t>
  </si>
  <si>
    <t>GEOH</t>
  </si>
  <si>
    <t>10117311-0096</t>
  </si>
  <si>
    <t>000785</t>
  </si>
  <si>
    <t>MANAWAR SEKH</t>
  </si>
  <si>
    <t>10117311-0132</t>
  </si>
  <si>
    <t>000820</t>
  </si>
  <si>
    <t>PRAKASH KUMAR</t>
  </si>
  <si>
    <t>10117311-0168</t>
  </si>
  <si>
    <t>000856</t>
  </si>
  <si>
    <t>SEEMA RANI MAHATO</t>
  </si>
  <si>
    <t>10117311-0109</t>
  </si>
  <si>
    <t>NAYAN KUMAR DEY</t>
  </si>
  <si>
    <t>10117311-0203</t>
  </si>
  <si>
    <t>000890</t>
  </si>
  <si>
    <t>SUPRIYA BHATTACHARJEE</t>
  </si>
  <si>
    <t>10117311-0218</t>
  </si>
  <si>
    <t>000905</t>
  </si>
  <si>
    <t>TRIDEV RAJWAR</t>
  </si>
  <si>
    <t>10117311-0208</t>
  </si>
  <si>
    <t>000895</t>
  </si>
  <si>
    <t>SUSMITA ROY</t>
  </si>
  <si>
    <t>10117311-0167</t>
  </si>
  <si>
    <t>000855</t>
  </si>
  <si>
    <t>SAROJ KUIRY</t>
  </si>
  <si>
    <t>10117311-0088</t>
  </si>
  <si>
    <t>000777</t>
  </si>
  <si>
    <t>LIPIKA KUMAR</t>
  </si>
  <si>
    <t xml:space="preserve">FEMALE </t>
  </si>
  <si>
    <t>10117311-0079</t>
  </si>
  <si>
    <t>000768</t>
  </si>
  <si>
    <t>KRISHNAPADA KUMAR</t>
  </si>
  <si>
    <t>10117311-0098</t>
  </si>
  <si>
    <t>MANORANJAN SOREN</t>
  </si>
  <si>
    <t>10117311-0037</t>
  </si>
  <si>
    <t>000726</t>
  </si>
  <si>
    <t>BIKRAM BANERJEE</t>
  </si>
  <si>
    <t>10117311-0044</t>
  </si>
  <si>
    <t>000733</t>
  </si>
  <si>
    <t>BISWARUP GOPE</t>
  </si>
  <si>
    <t>10117311-0196</t>
  </si>
  <si>
    <t>000883</t>
  </si>
  <si>
    <t>SUKDEV LAYA</t>
  </si>
  <si>
    <t>PHIH</t>
  </si>
  <si>
    <t>10117311-0142</t>
  </si>
  <si>
    <t>000830</t>
  </si>
  <si>
    <t>RATAN MANDAL</t>
  </si>
  <si>
    <t>10117311-0182</t>
  </si>
  <si>
    <t>015904</t>
  </si>
  <si>
    <t>SONALI MAHATO</t>
  </si>
  <si>
    <t>10117311-0082</t>
  </si>
  <si>
    <t>000771</t>
  </si>
  <si>
    <t>LAB DUTTA</t>
  </si>
  <si>
    <t>10117311-0143</t>
  </si>
  <si>
    <t>000831</t>
  </si>
  <si>
    <t>RAYA CHALAK</t>
  </si>
  <si>
    <t>10117311-0086</t>
  </si>
  <si>
    <t>000775</t>
  </si>
  <si>
    <t>LAXMI PADA KUMAR</t>
  </si>
  <si>
    <t>10117311-0180</t>
  </si>
  <si>
    <t>000868</t>
  </si>
  <si>
    <t>SK SAHRUKH</t>
  </si>
  <si>
    <t>10117311-0027</t>
  </si>
  <si>
    <t>000716</t>
  </si>
  <si>
    <t>BHAGABATI MAHATO</t>
  </si>
  <si>
    <t>SNSH</t>
  </si>
  <si>
    <t>10117311-0224</t>
  </si>
  <si>
    <t>000911</t>
  </si>
  <si>
    <t>UTTARA MAHATO</t>
  </si>
  <si>
    <t>10117311-0026</t>
  </si>
  <si>
    <t>000715</t>
  </si>
  <si>
    <t>BHABANI KUMAR</t>
  </si>
  <si>
    <t>10117311-0058</t>
  </si>
  <si>
    <t>000747</t>
  </si>
  <si>
    <t>GOLAPI MAHATO</t>
  </si>
  <si>
    <t>10117311-0148</t>
  </si>
  <si>
    <t>000836</t>
  </si>
  <si>
    <t>RITU SAW</t>
  </si>
  <si>
    <t>HISH</t>
  </si>
  <si>
    <t>10117311-0078</t>
  </si>
  <si>
    <t>000767</t>
  </si>
  <si>
    <t>KRISHNAPADA GORAIN</t>
  </si>
  <si>
    <t>10117311-0029</t>
  </si>
  <si>
    <t>000718</t>
  </si>
  <si>
    <t>BHARATI MAHATO</t>
  </si>
  <si>
    <t>10117311-0108</t>
  </si>
  <si>
    <t>000796</t>
  </si>
  <si>
    <t>NAROTTAM KUMAR</t>
  </si>
  <si>
    <t>10117311-0220</t>
  </si>
  <si>
    <t>000907</t>
  </si>
  <si>
    <t>UMESH MAHATO</t>
  </si>
  <si>
    <t>10116311-0096</t>
  </si>
  <si>
    <t>000541</t>
  </si>
  <si>
    <t>RAJESH DAS</t>
  </si>
  <si>
    <t>10117311-0139</t>
  </si>
  <si>
    <t>000827</t>
  </si>
  <si>
    <t>RAMDAS KUMAR</t>
  </si>
  <si>
    <t>10117311-0021</t>
  </si>
  <si>
    <t>000710</t>
  </si>
  <si>
    <t>AVIJIT MISHRA</t>
  </si>
  <si>
    <t>ACHHRURAM MEMORIAL COLLEGE, JHALDA, PURULIA</t>
  </si>
  <si>
    <t>Result of the BSc General Course, 2019 Pass out Batch</t>
  </si>
  <si>
    <t>Result of the BA General Course, 2019 Pass out Batch</t>
  </si>
  <si>
    <t>Result of the Department of Mathematics, 2019 Pass out Batch</t>
  </si>
  <si>
    <t>Result of the Department of Physics, 2019 Pass out Batch</t>
  </si>
  <si>
    <t>Result of the Department of Chemistry, 2019 Pass out Batch</t>
  </si>
  <si>
    <t>Result of the Department of Botany, 2019 Pass out Batch</t>
  </si>
  <si>
    <t>Result of the Department of Zoology, 2019 Pass out Batch</t>
  </si>
  <si>
    <t>Result of the Department of Bengali, 2019 Pass out Batch</t>
  </si>
  <si>
    <t>Result of the Department of English, 2019 Pass out Batch</t>
  </si>
  <si>
    <t>Result of the Department of Economics, 2019 Pass out Batch</t>
  </si>
  <si>
    <t>Result of the Department of Geography, 2019 Pass out Batch</t>
  </si>
  <si>
    <t>Result of the Department of Philosophy, 2019 Pass out Batch</t>
  </si>
  <si>
    <t>Result of the Department of Sanskrit, 2019 Pass out Batch</t>
  </si>
  <si>
    <t>Result of the Department of History, 2019 Pass out Batch</t>
  </si>
  <si>
    <t>10116321-0004</t>
  </si>
  <si>
    <t>000379</t>
  </si>
  <si>
    <t>AMBUJ GORAIN</t>
  </si>
  <si>
    <t>10115321-0066</t>
  </si>
  <si>
    <t>000066</t>
  </si>
  <si>
    <t>MRINAL KANTI MAJHI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</si>
</sst>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49" fontId="0" fillId="0" borderId="2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'BSc General'!$K$2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456-4F03-8474-5EE99AFA2E1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56-4F03-8474-5EE99AFA2E1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56-4F03-8474-5EE99AFA2E1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6-4F03-8474-5EE99AFA2E1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6-4F03-8474-5EE99AFA2E1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56-4F03-8474-5EE99AFA2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'BSc General'!$L$1:$N$1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30% TO BELOW 60%</c:v>
                </c:pt>
              </c:strCache>
            </c:strRef>
          </c:cat>
          <c:val>
            <c:numRef>
              <c:f>'BSc General'!$L$2:$N$2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56-4F03-8474-5EE99AFA2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economics!$K$2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A66-4544-8F9D-B6F9555EDA0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66-4544-8F9D-B6F9555EDA0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66-4544-8F9D-B6F9555EDA05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66-4544-8F9D-B6F9555EDA05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66-4544-8F9D-B6F9555EDA05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66-4544-8F9D-B6F9555ED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economics!$L$1:$N$1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economics!$L$2:$N$2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6-4544-8F9D-B6F9555E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geography!$K$2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51-491C-AEB2-1BE2B70A1F0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451-491C-AEB2-1BE2B70A1F0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451-491C-AEB2-1BE2B70A1F0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51-491C-AEB2-1BE2B70A1F0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51-491C-AEB2-1BE2B70A1F0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51-491C-AEB2-1BE2B70A1F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geography!$L$1:$N$1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geography!$L$2:$N$2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51-491C-AEB2-1BE2B70A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Philosophy!$K$2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91F-4E98-9393-83A265886FD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1F-4E98-9393-83A265886FD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1F-4E98-9393-83A265886FD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F-4E98-9393-83A265886FD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F-4E98-9393-83A265886FD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F-4E98-9393-83A265886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Philosophy!$L$1:$N$1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Philosophy!$L$2:$N$2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1F-4E98-9393-83A265886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Sanskrit!$K$2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506-4657-BC6B-822D0D382B76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506-4657-BC6B-822D0D382B76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506-4657-BC6B-822D0D382B7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06-4657-BC6B-822D0D382B76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06-4657-BC6B-822D0D382B76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06-4657-BC6B-822D0D382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Sanskrit!$L$1:$N$1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Sanskrit!$L$2:$N$2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06-4657-BC6B-822D0D382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History!$K$2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BC3-49A6-A138-D916E8AF9241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BC3-49A6-A138-D916E8AF92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BC3-49A6-A138-D916E8AF9241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C3-49A6-A138-D916E8AF9241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C3-49A6-A138-D916E8AF9241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C3-49A6-A138-D916E8AF9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History!$L$1:$N$1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History!$L$2:$N$2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C3-49A6-A138-D916E8AF9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'BA General'!$K$2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47-431E-A69F-2E778C6B2BB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747-431E-A69F-2E778C6B2BB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B747-431E-A69F-2E778C6B2BB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7-431E-A69F-2E778C6B2BB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47-431E-A69F-2E778C6B2BB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47-431E-A69F-2E778C6B2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 General'!$L$1:$N$1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30% TO BELOW 60%</c:v>
                </c:pt>
              </c:strCache>
            </c:strRef>
          </c:cat>
          <c:val>
            <c:numRef>
              <c:f>'BA General'!$L$2:$N$2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7-431E-A69F-2E778C6B2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Math!$K$2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853-4A3D-A477-E852419EE19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53-4A3D-A477-E852419EE19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53-4A3D-A477-E852419EE19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3-4A3D-A477-E852419EE19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3-4A3D-A477-E852419EE19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53-4A3D-A477-E852419EE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Math!$L$1:$N$1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Math!$L$2:$N$2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53-4A3D-A477-E852419EE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Physics!$K$2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B2C-47F5-88FD-793B67230E58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2C-47F5-88FD-793B67230E58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2C-47F5-88FD-793B67230E5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C-47F5-88FD-793B67230E5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C-47F5-88FD-793B67230E5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C-47F5-88FD-793B67230E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Physics!$L$1:$N$1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Physics!$L$2:$N$2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2C-47F5-88FD-793B67230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Chemistry!$K$2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C83-4C6E-B02A-3630871E8F8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C83-4C6E-B02A-3630871E8F8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C83-4C6E-B02A-3630871E8F82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83-4C6E-B02A-3630871E8F82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83-4C6E-B02A-3630871E8F82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83-4C6E-B02A-3630871E8F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Chemistry!$L$1:$N$1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Chemistry!$L$2:$N$2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3-4C6E-B02A-3630871E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Botany!$K$2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9CE-4D9F-8CB1-FFD01442F06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CE-4D9F-8CB1-FFD01442F06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CE-4D9F-8CB1-FFD01442F06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E-4D9F-8CB1-FFD01442F06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CE-4D9F-8CB1-FFD01442F06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CE-4D9F-8CB1-FFD01442F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Botany!$L$1:$N$1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Botany!$L$2:$N$2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CE-4D9F-8CB1-FFD01442F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zoology!$K$2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767-4860-894C-475FC40B83A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67-4860-894C-475FC40B83A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67-4860-894C-475FC40B83A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67-4860-894C-475FC40B83A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67-4860-894C-475FC40B83A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67-4860-894C-475FC40B83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zoology!$L$1:$N$1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zoology!$L$2:$N$2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67-4860-894C-475FC40B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bengali!$K$2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949-4D98-BC82-2D56A2DFFB6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49-4D98-BC82-2D56A2DFFB6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49-4D98-BC82-2D56A2DFFB60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9-4D98-BC82-2D56A2DFFB60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49-4D98-BC82-2D56A2DFFB60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49-4D98-BC82-2D56A2DFF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bengali!$L$1:$N$1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bengali!$L$2:$N$2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49-4D98-BC82-2D56A2DFF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0"/>
      <c:perspective val="1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tx>
            <c:strRef>
              <c:f>english!$K$2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726-4C32-8822-EF27B3DDD84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26-4C32-8822-EF27B3DDD84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26-4C32-8822-EF27B3DDD84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26-4C32-8822-EF27B3DDD84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26-4C32-8822-EF27B3DDD84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26-4C32-8822-EF27B3DDD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english!$L$1:$N$1</c:f>
              <c:strCache>
                <c:ptCount val="3"/>
                <c:pt idx="0">
                  <c:v>75% AND ABOVE</c:v>
                </c:pt>
                <c:pt idx="1">
                  <c:v>60% TO BELOW 75%</c:v>
                </c:pt>
                <c:pt idx="2">
                  <c:v>40% TO BELOW 60%</c:v>
                </c:pt>
              </c:strCache>
            </c:strRef>
          </c:cat>
          <c:val>
            <c:numRef>
              <c:f>english!$L$2:$N$2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26-4C32-8822-EF27B3DDD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0.jpe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1.jpe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2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5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7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8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9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26580</xdr:colOff>
      <xdr:row>3</xdr:row>
      <xdr:rowOff>34620</xdr:rowOff>
    </xdr:from>
    <xdr:to>
      <xdr:col>14</xdr:col>
      <xdr:colOff>304800</xdr:colOff>
      <xdr:row>17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647700</xdr:colOff>
      <xdr:row>17</xdr:row>
      <xdr:rowOff>121920</xdr:rowOff>
    </xdr:from>
    <xdr:to>
      <xdr:col>5</xdr:col>
      <xdr:colOff>430054</xdr:colOff>
      <xdr:row>21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A32558-FFC9-B9EB-0251-E88C658D2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120" y="3832860"/>
          <a:ext cx="1992154" cy="678180"/>
        </a:xfrm>
        <a:prstGeom prst="rect">
          <a:avLst/>
        </a:prstGeom>
      </xdr:spPr>
    </xdr:pic>
    <xdr:clientData/>
  </xdr:twoCellAnchor>
  <xdr:twoCellAnchor editAs="oneCell">
    <xdr:from>
      <xdr:col>4</xdr:col>
      <xdr:colOff>411480</xdr:colOff>
      <xdr:row>14</xdr:row>
      <xdr:rowOff>53339</xdr:rowOff>
    </xdr:from>
    <xdr:to>
      <xdr:col>4</xdr:col>
      <xdr:colOff>1165860</xdr:colOff>
      <xdr:row>17</xdr:row>
      <xdr:rowOff>60848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F77853-983B-9648-1D86-BC2C5AF1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0380" y="3215639"/>
          <a:ext cx="754380" cy="556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156960</xdr:colOff>
      <xdr:row>3</xdr:row>
      <xdr:rowOff>58320</xdr:rowOff>
    </xdr:from>
    <xdr:to>
      <xdr:col>14</xdr:col>
      <xdr:colOff>597600</xdr:colOff>
      <xdr:row>20</xdr:row>
      <xdr:rowOff>42720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685800</xdr:colOff>
      <xdr:row>12</xdr:row>
      <xdr:rowOff>160020</xdr:rowOff>
    </xdr:from>
    <xdr:to>
      <xdr:col>5</xdr:col>
      <xdr:colOff>388620</xdr:colOff>
      <xdr:row>16</xdr:row>
      <xdr:rowOff>178178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B2135-8B3E-8BD3-35AD-F3D88220C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2740" y="2933700"/>
          <a:ext cx="2202180" cy="749678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8</xdr:row>
      <xdr:rowOff>129540</xdr:rowOff>
    </xdr:from>
    <xdr:to>
      <xdr:col>4</xdr:col>
      <xdr:colOff>1417320</xdr:colOff>
      <xdr:row>12</xdr:row>
      <xdr:rowOff>100228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C622FF-8B2E-83F9-BC4C-2C94A74AE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440" y="2171700"/>
          <a:ext cx="952500" cy="7022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223560</xdr:colOff>
      <xdr:row>3</xdr:row>
      <xdr:rowOff>104040</xdr:rowOff>
    </xdr:from>
    <xdr:to>
      <xdr:col>15</xdr:col>
      <xdr:colOff>292320</xdr:colOff>
      <xdr:row>20</xdr:row>
      <xdr:rowOff>106560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746760</xdr:colOff>
      <xdr:row>24</xdr:row>
      <xdr:rowOff>114300</xdr:rowOff>
    </xdr:from>
    <xdr:to>
      <xdr:col>5</xdr:col>
      <xdr:colOff>396240</xdr:colOff>
      <xdr:row>28</xdr:row>
      <xdr:rowOff>85766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C87527-A1ED-AB4E-58EC-E142F9E2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560" y="4983480"/>
          <a:ext cx="2065020" cy="702986"/>
        </a:xfrm>
        <a:prstGeom prst="rect">
          <a:avLst/>
        </a:prstGeom>
      </xdr:spPr>
    </xdr:pic>
    <xdr:clientData/>
  </xdr:twoCellAnchor>
  <xdr:twoCellAnchor editAs="oneCell">
    <xdr:from>
      <xdr:col>4</xdr:col>
      <xdr:colOff>449580</xdr:colOff>
      <xdr:row>20</xdr:row>
      <xdr:rowOff>167640</xdr:rowOff>
    </xdr:from>
    <xdr:to>
      <xdr:col>4</xdr:col>
      <xdr:colOff>1310640</xdr:colOff>
      <xdr:row>24</xdr:row>
      <xdr:rowOff>70916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57DAB4-CA88-19C2-D108-D9F38A76E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305300"/>
          <a:ext cx="861060" cy="6347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295920</xdr:colOff>
      <xdr:row>3</xdr:row>
      <xdr:rowOff>147960</xdr:rowOff>
    </xdr:from>
    <xdr:to>
      <xdr:col>15</xdr:col>
      <xdr:colOff>363240</xdr:colOff>
      <xdr:row>21</xdr:row>
      <xdr:rowOff>32400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601980</xdr:colOff>
      <xdr:row>16</xdr:row>
      <xdr:rowOff>121920</xdr:rowOff>
    </xdr:from>
    <xdr:to>
      <xdr:col>5</xdr:col>
      <xdr:colOff>231934</xdr:colOff>
      <xdr:row>20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0CD70B-B46C-47AD-FA7E-3E273FA2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3573780"/>
          <a:ext cx="1992154" cy="67818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13</xdr:row>
      <xdr:rowOff>22860</xdr:rowOff>
    </xdr:from>
    <xdr:to>
      <xdr:col>4</xdr:col>
      <xdr:colOff>1150620</xdr:colOff>
      <xdr:row>16</xdr:row>
      <xdr:rowOff>41604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FF6A74-2187-4016-AB18-9BB5189E8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3280" y="2926080"/>
          <a:ext cx="769620" cy="5673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126360</xdr:colOff>
      <xdr:row>3</xdr:row>
      <xdr:rowOff>78840</xdr:rowOff>
    </xdr:from>
    <xdr:to>
      <xdr:col>15</xdr:col>
      <xdr:colOff>194760</xdr:colOff>
      <xdr:row>21</xdr:row>
      <xdr:rowOff>3240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861060</xdr:colOff>
      <xdr:row>13</xdr:row>
      <xdr:rowOff>167640</xdr:rowOff>
    </xdr:from>
    <xdr:to>
      <xdr:col>5</xdr:col>
      <xdr:colOff>525304</xdr:colOff>
      <xdr:row>17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111F6-959E-6B9E-FB1F-B37388EC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7520" y="3070860"/>
          <a:ext cx="1813084" cy="617220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10</xdr:row>
      <xdr:rowOff>38100</xdr:rowOff>
    </xdr:from>
    <xdr:to>
      <xdr:col>5</xdr:col>
      <xdr:colOff>0</xdr:colOff>
      <xdr:row>13</xdr:row>
      <xdr:rowOff>84932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885B3B-B2ED-164B-A3B1-3324EE7BB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2392680"/>
          <a:ext cx="807720" cy="5954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130680</xdr:colOff>
      <xdr:row>3</xdr:row>
      <xdr:rowOff>52920</xdr:rowOff>
    </xdr:from>
    <xdr:to>
      <xdr:col>15</xdr:col>
      <xdr:colOff>202320</xdr:colOff>
      <xdr:row>20</xdr:row>
      <xdr:rowOff>88920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678180</xdr:colOff>
      <xdr:row>16</xdr:row>
      <xdr:rowOff>68580</xdr:rowOff>
    </xdr:from>
    <xdr:to>
      <xdr:col>5</xdr:col>
      <xdr:colOff>322898</xdr:colOff>
      <xdr:row>20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6AD8F8-190F-7EE6-E6EB-3D9467DA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360" y="3726180"/>
          <a:ext cx="2014538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396240</xdr:colOff>
      <xdr:row>13</xdr:row>
      <xdr:rowOff>7620</xdr:rowOff>
    </xdr:from>
    <xdr:to>
      <xdr:col>4</xdr:col>
      <xdr:colOff>1257300</xdr:colOff>
      <xdr:row>16</xdr:row>
      <xdr:rowOff>93776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2E2BB1-AAA4-AC80-F8B5-FD8E0A23D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240" y="3116580"/>
          <a:ext cx="861060" cy="634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562560</xdr:colOff>
      <xdr:row>3</xdr:row>
      <xdr:rowOff>115200</xdr:rowOff>
    </xdr:from>
    <xdr:to>
      <xdr:col>15</xdr:col>
      <xdr:colOff>639240</xdr:colOff>
      <xdr:row>19</xdr:row>
      <xdr:rowOff>152340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45720</xdr:colOff>
      <xdr:row>27</xdr:row>
      <xdr:rowOff>45720</xdr:rowOff>
    </xdr:from>
    <xdr:to>
      <xdr:col>13</xdr:col>
      <xdr:colOff>982980</xdr:colOff>
      <xdr:row>31</xdr:row>
      <xdr:rowOff>53502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56855F-F5DA-578A-30EB-0D07E47E2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5980" y="5494020"/>
          <a:ext cx="2171700" cy="739302"/>
        </a:xfrm>
        <a:prstGeom prst="rect">
          <a:avLst/>
        </a:prstGeom>
      </xdr:spPr>
    </xdr:pic>
    <xdr:clientData/>
  </xdr:twoCellAnchor>
  <xdr:twoCellAnchor editAs="oneCell">
    <xdr:from>
      <xdr:col>12</xdr:col>
      <xdr:colOff>655320</xdr:colOff>
      <xdr:row>23</xdr:row>
      <xdr:rowOff>152400</xdr:rowOff>
    </xdr:from>
    <xdr:to>
      <xdr:col>13</xdr:col>
      <xdr:colOff>228600</xdr:colOff>
      <xdr:row>27</xdr:row>
      <xdr:rowOff>16352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1FD04B5-1014-8E78-DA1D-1ADD90D8E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5580" y="4869180"/>
          <a:ext cx="807720" cy="595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166680</xdr:colOff>
      <xdr:row>3</xdr:row>
      <xdr:rowOff>120960</xdr:rowOff>
    </xdr:from>
    <xdr:to>
      <xdr:col>14</xdr:col>
      <xdr:colOff>379440</xdr:colOff>
      <xdr:row>20</xdr:row>
      <xdr:rowOff>64500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266700</xdr:colOff>
      <xdr:row>19</xdr:row>
      <xdr:rowOff>129539</xdr:rowOff>
    </xdr:from>
    <xdr:to>
      <xdr:col>5</xdr:col>
      <xdr:colOff>594360</xdr:colOff>
      <xdr:row>23</xdr:row>
      <xdr:rowOff>93222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F8238C-9842-500A-7C4B-72D49519D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820" y="4114799"/>
          <a:ext cx="2042160" cy="695203"/>
        </a:xfrm>
        <a:prstGeom prst="rect">
          <a:avLst/>
        </a:prstGeom>
      </xdr:spPr>
    </xdr:pic>
    <xdr:clientData/>
  </xdr:twoCellAnchor>
  <xdr:twoCellAnchor editAs="oneCell">
    <xdr:from>
      <xdr:col>4</xdr:col>
      <xdr:colOff>883920</xdr:colOff>
      <xdr:row>16</xdr:row>
      <xdr:rowOff>68579</xdr:rowOff>
    </xdr:from>
    <xdr:to>
      <xdr:col>4</xdr:col>
      <xdr:colOff>1676400</xdr:colOff>
      <xdr:row>19</xdr:row>
      <xdr:rowOff>104176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7F4B120-3307-4A34-1644-D5CB91F6D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3505199"/>
          <a:ext cx="792480" cy="5842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128520</xdr:colOff>
      <xdr:row>3</xdr:row>
      <xdr:rowOff>96480</xdr:rowOff>
    </xdr:from>
    <xdr:to>
      <xdr:col>14</xdr:col>
      <xdr:colOff>753120</xdr:colOff>
      <xdr:row>20</xdr:row>
      <xdr:rowOff>118620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1196340</xdr:colOff>
      <xdr:row>11</xdr:row>
      <xdr:rowOff>121919</xdr:rowOff>
    </xdr:from>
    <xdr:to>
      <xdr:col>4</xdr:col>
      <xdr:colOff>1645920</xdr:colOff>
      <xdr:row>15</xdr:row>
      <xdr:rowOff>88196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FCC4FE-1443-371D-D43D-408BA09F4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2674619"/>
          <a:ext cx="2049780" cy="697797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</xdr:colOff>
      <xdr:row>8</xdr:row>
      <xdr:rowOff>68635</xdr:rowOff>
    </xdr:from>
    <xdr:to>
      <xdr:col>4</xdr:col>
      <xdr:colOff>960120</xdr:colOff>
      <xdr:row>11</xdr:row>
      <xdr:rowOff>104232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2F8A43D-E4B7-2D7A-6A11-9D551701F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680" y="2072695"/>
          <a:ext cx="792480" cy="5842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204840</xdr:colOff>
      <xdr:row>3</xdr:row>
      <xdr:rowOff>108000</xdr:rowOff>
    </xdr:from>
    <xdr:to>
      <xdr:col>15</xdr:col>
      <xdr:colOff>269640</xdr:colOff>
      <xdr:row>20</xdr:row>
      <xdr:rowOff>67680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7620</xdr:colOff>
      <xdr:row>15</xdr:row>
      <xdr:rowOff>106679</xdr:rowOff>
    </xdr:from>
    <xdr:to>
      <xdr:col>4</xdr:col>
      <xdr:colOff>1935480</xdr:colOff>
      <xdr:row>19</xdr:row>
      <xdr:rowOff>31452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6C166-CF8F-4EAB-3EE7-C4B9597E7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8480" y="3413759"/>
          <a:ext cx="1927860" cy="656293"/>
        </a:xfrm>
        <a:prstGeom prst="rect">
          <a:avLst/>
        </a:prstGeom>
      </xdr:spPr>
    </xdr:pic>
    <xdr:clientData/>
  </xdr:twoCellAnchor>
  <xdr:twoCellAnchor editAs="oneCell">
    <xdr:from>
      <xdr:col>4</xdr:col>
      <xdr:colOff>579120</xdr:colOff>
      <xdr:row>12</xdr:row>
      <xdr:rowOff>45719</xdr:rowOff>
    </xdr:from>
    <xdr:to>
      <xdr:col>4</xdr:col>
      <xdr:colOff>1356360</xdr:colOff>
      <xdr:row>15</xdr:row>
      <xdr:rowOff>70081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65232A-06DA-AE85-2E67-147835D3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980" y="2804159"/>
          <a:ext cx="777240" cy="5730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142560</xdr:colOff>
      <xdr:row>3</xdr:row>
      <xdr:rowOff>116640</xdr:rowOff>
    </xdr:from>
    <xdr:to>
      <xdr:col>14</xdr:col>
      <xdr:colOff>475920</xdr:colOff>
      <xdr:row>20</xdr:row>
      <xdr:rowOff>35520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525779</xdr:colOff>
      <xdr:row>13</xdr:row>
      <xdr:rowOff>99060</xdr:rowOff>
    </xdr:from>
    <xdr:to>
      <xdr:col>5</xdr:col>
      <xdr:colOff>321944</xdr:colOff>
      <xdr:row>17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87732F-423C-B8C3-9E85-200D6FAA1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959" y="3101340"/>
          <a:ext cx="2059305" cy="701040"/>
        </a:xfrm>
        <a:prstGeom prst="rect">
          <a:avLst/>
        </a:prstGeom>
      </xdr:spPr>
    </xdr:pic>
    <xdr:clientData/>
  </xdr:twoCellAnchor>
  <xdr:twoCellAnchor editAs="oneCell">
    <xdr:from>
      <xdr:col>4</xdr:col>
      <xdr:colOff>213360</xdr:colOff>
      <xdr:row>9</xdr:row>
      <xdr:rowOff>114300</xdr:rowOff>
    </xdr:from>
    <xdr:to>
      <xdr:col>4</xdr:col>
      <xdr:colOff>1181100</xdr:colOff>
      <xdr:row>13</xdr:row>
      <xdr:rowOff>96223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AABDA7-8C6B-F007-589F-F370EE9AA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20" y="2385060"/>
          <a:ext cx="967740" cy="713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3</xdr:row>
      <xdr:rowOff>119160</xdr:rowOff>
    </xdr:from>
    <xdr:to>
      <xdr:col>15</xdr:col>
      <xdr:colOff>258840</xdr:colOff>
      <xdr:row>20</xdr:row>
      <xdr:rowOff>33720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617220</xdr:colOff>
      <xdr:row>17</xdr:row>
      <xdr:rowOff>152399</xdr:rowOff>
    </xdr:from>
    <xdr:to>
      <xdr:col>5</xdr:col>
      <xdr:colOff>220980</xdr:colOff>
      <xdr:row>21</xdr:row>
      <xdr:rowOff>74578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AE71D-9FD0-ED56-DE6F-08333B3E5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2740" y="3840479"/>
          <a:ext cx="1920240" cy="653699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</xdr:colOff>
      <xdr:row>13</xdr:row>
      <xdr:rowOff>121920</xdr:rowOff>
    </xdr:from>
    <xdr:to>
      <xdr:col>4</xdr:col>
      <xdr:colOff>1249680</xdr:colOff>
      <xdr:row>17</xdr:row>
      <xdr:rowOff>98226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87F1E8-E9D3-95E5-43B4-1102451E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60" y="3078480"/>
          <a:ext cx="960120" cy="707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148680</xdr:colOff>
      <xdr:row>3</xdr:row>
      <xdr:rowOff>135360</xdr:rowOff>
    </xdr:from>
    <xdr:to>
      <xdr:col>15</xdr:col>
      <xdr:colOff>221760</xdr:colOff>
      <xdr:row>19</xdr:row>
      <xdr:rowOff>165660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167640</xdr:colOff>
      <xdr:row>27</xdr:row>
      <xdr:rowOff>167639</xdr:rowOff>
    </xdr:from>
    <xdr:to>
      <xdr:col>13</xdr:col>
      <xdr:colOff>1173480</xdr:colOff>
      <xdr:row>32</xdr:row>
      <xdr:rowOff>15888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916DC0-1D07-ADBD-D4BF-D5386BE81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5615939"/>
          <a:ext cx="2240280" cy="762649"/>
        </a:xfrm>
        <a:prstGeom prst="rect">
          <a:avLst/>
        </a:prstGeom>
      </xdr:spPr>
    </xdr:pic>
    <xdr:clientData/>
  </xdr:twoCellAnchor>
  <xdr:twoCellAnchor editAs="oneCell">
    <xdr:from>
      <xdr:col>12</xdr:col>
      <xdr:colOff>743442</xdr:colOff>
      <xdr:row>24</xdr:row>
      <xdr:rowOff>53340</xdr:rowOff>
    </xdr:from>
    <xdr:to>
      <xdr:col>13</xdr:col>
      <xdr:colOff>388620</xdr:colOff>
      <xdr:row>27</xdr:row>
      <xdr:rowOff>153178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B249F6-CBE1-1AE2-DB20-1C367BEA7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6602" y="4953000"/>
          <a:ext cx="879618" cy="6484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141120</xdr:colOff>
      <xdr:row>3</xdr:row>
      <xdr:rowOff>81000</xdr:rowOff>
    </xdr:from>
    <xdr:to>
      <xdr:col>15</xdr:col>
      <xdr:colOff>208800</xdr:colOff>
      <xdr:row>19</xdr:row>
      <xdr:rowOff>130260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586739</xdr:colOff>
      <xdr:row>17</xdr:row>
      <xdr:rowOff>152400</xdr:rowOff>
    </xdr:from>
    <xdr:to>
      <xdr:col>5</xdr:col>
      <xdr:colOff>77628</xdr:colOff>
      <xdr:row>21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8F0D3C-F622-F845-B084-BB2B30FEF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539" y="3878580"/>
          <a:ext cx="2081689" cy="70866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14</xdr:row>
      <xdr:rowOff>4449</xdr:rowOff>
    </xdr:from>
    <xdr:to>
      <xdr:col>4</xdr:col>
      <xdr:colOff>1181100</xdr:colOff>
      <xdr:row>17</xdr:row>
      <xdr:rowOff>129928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BD1051-712D-DA5F-60DB-C34C63D67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3181989"/>
          <a:ext cx="914400" cy="67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zoomScaleNormal="100" workbookViewId="0">
      <selection activeCell="A3" sqref="A3:J3"/>
    </sheetView>
  </sheetViews>
  <sheetFormatPr defaultColWidth="11.5546875" defaultRowHeight="14.4" x14ac:dyDescent="0.3"/>
  <cols>
    <col min="2" max="2" width="15.21875" customWidth="1"/>
    <col min="4" max="4" width="11.5546875" hidden="1"/>
    <col min="5" max="5" width="20.6640625" customWidth="1"/>
    <col min="8" max="8" width="11.5546875" hidden="1"/>
    <col min="11" max="11" width="21.33203125" customWidth="1"/>
    <col min="12" max="12" width="20.33203125" customWidth="1"/>
    <col min="13" max="13" width="23" customWidth="1"/>
    <col min="14" max="14" width="23.88671875" customWidth="1"/>
    <col min="15" max="15" width="19.44140625" customWidth="1"/>
    <col min="16" max="16" width="18.33203125" customWidth="1"/>
  </cols>
  <sheetData>
    <row r="1" spans="1:16" ht="17.399999999999999" customHeight="1" x14ac:dyDescent="0.35">
      <c r="A1" s="23"/>
      <c r="B1" s="24"/>
      <c r="C1" s="24"/>
      <c r="D1" s="24"/>
      <c r="E1" s="24"/>
      <c r="F1" s="24"/>
      <c r="G1" s="24"/>
      <c r="H1" s="24"/>
      <c r="I1" s="24"/>
      <c r="J1" s="25"/>
      <c r="K1" s="7" t="s">
        <v>0</v>
      </c>
      <c r="L1" s="7" t="s">
        <v>1</v>
      </c>
      <c r="M1" s="7" t="s">
        <v>2</v>
      </c>
      <c r="N1" s="7" t="s">
        <v>3</v>
      </c>
      <c r="O1" s="7" t="s">
        <v>4</v>
      </c>
      <c r="P1" s="1"/>
    </row>
    <row r="2" spans="1:16" ht="19.8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"&gt;=30", J1:J495, "&lt;=59.9999")</f>
        <v>3</v>
      </c>
      <c r="O2" s="7">
        <f>SUM(L2:N2)</f>
        <v>3</v>
      </c>
      <c r="P2" s="1"/>
    </row>
    <row r="3" spans="1:16" ht="17.399999999999999" customHeight="1" x14ac:dyDescent="0.35">
      <c r="A3" s="26" t="s">
        <v>402</v>
      </c>
      <c r="B3" s="26"/>
      <c r="C3" s="26"/>
      <c r="D3" s="26"/>
      <c r="E3" s="26"/>
      <c r="F3" s="26"/>
      <c r="G3" s="26"/>
      <c r="H3" s="26"/>
      <c r="I3" s="26"/>
      <c r="J3" s="26"/>
    </row>
    <row r="4" spans="1:16" s="17" customFormat="1" ht="46.8" x14ac:dyDescent="0.3">
      <c r="A4" s="14" t="s">
        <v>6</v>
      </c>
      <c r="B4" s="15" t="s">
        <v>7</v>
      </c>
      <c r="C4" s="16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14</v>
      </c>
      <c r="J4" s="15" t="s">
        <v>15</v>
      </c>
    </row>
    <row r="5" spans="1:16" s="10" customFormat="1" ht="15.6" x14ac:dyDescent="0.3">
      <c r="A5" s="8">
        <v>1</v>
      </c>
      <c r="B5" s="8" t="s">
        <v>16</v>
      </c>
      <c r="C5" s="9" t="s">
        <v>17</v>
      </c>
      <c r="D5" s="8"/>
      <c r="E5" s="8" t="s">
        <v>18</v>
      </c>
      <c r="F5" s="8" t="s">
        <v>19</v>
      </c>
      <c r="G5" s="8" t="s">
        <v>20</v>
      </c>
      <c r="H5" s="8"/>
      <c r="I5" s="8">
        <v>703</v>
      </c>
      <c r="J5" s="8">
        <f>ROUND(I5/14,2)</f>
        <v>50.21</v>
      </c>
    </row>
    <row r="6" spans="1:16" s="10" customFormat="1" ht="15.6" x14ac:dyDescent="0.3">
      <c r="A6" s="8">
        <v>2</v>
      </c>
      <c r="B6" s="8" t="s">
        <v>21</v>
      </c>
      <c r="C6" s="9" t="s">
        <v>22</v>
      </c>
      <c r="D6" s="8"/>
      <c r="E6" s="8" t="s">
        <v>23</v>
      </c>
      <c r="F6" s="8" t="s">
        <v>19</v>
      </c>
      <c r="G6" s="8" t="s">
        <v>20</v>
      </c>
      <c r="H6" s="8"/>
      <c r="I6" s="8">
        <v>808</v>
      </c>
      <c r="J6" s="8">
        <f>ROUND(I6/14,2)</f>
        <v>57.71</v>
      </c>
    </row>
    <row r="7" spans="1:16" s="10" customFormat="1" ht="15.6" x14ac:dyDescent="0.3">
      <c r="A7" s="8">
        <v>3</v>
      </c>
      <c r="B7" s="8" t="s">
        <v>24</v>
      </c>
      <c r="C7" s="9" t="s">
        <v>25</v>
      </c>
      <c r="D7" s="8"/>
      <c r="E7" s="8" t="s">
        <v>26</v>
      </c>
      <c r="F7" s="8" t="s">
        <v>19</v>
      </c>
      <c r="G7" s="8" t="s">
        <v>20</v>
      </c>
      <c r="H7" s="8"/>
      <c r="I7" s="8">
        <v>826</v>
      </c>
      <c r="J7" s="8">
        <f>ROUND(I7/14,2)</f>
        <v>59</v>
      </c>
    </row>
    <row r="8" spans="1:16" x14ac:dyDescent="0.3">
      <c r="A8" s="1"/>
      <c r="B8" s="1"/>
      <c r="C8" s="2"/>
      <c r="D8" s="1"/>
      <c r="E8" s="1"/>
      <c r="F8" s="1"/>
      <c r="G8" s="1"/>
      <c r="H8" s="1"/>
      <c r="I8" s="1"/>
      <c r="J8" s="1"/>
    </row>
    <row r="9" spans="1:16" x14ac:dyDescent="0.3">
      <c r="A9" s="1"/>
      <c r="B9" s="1"/>
      <c r="C9" s="2"/>
      <c r="D9" s="1"/>
      <c r="E9" s="1"/>
      <c r="F9" s="1"/>
      <c r="G9" s="1"/>
      <c r="H9" s="1"/>
      <c r="I9" s="1"/>
      <c r="J9" s="1"/>
    </row>
    <row r="10" spans="1:16" x14ac:dyDescent="0.3">
      <c r="A10" s="1"/>
      <c r="B10" s="1"/>
      <c r="C10" s="2"/>
      <c r="D10" s="1"/>
      <c r="E10" s="1"/>
      <c r="F10" s="1"/>
      <c r="G10" s="1"/>
      <c r="H10" s="1"/>
      <c r="I10" s="1"/>
      <c r="J10" s="1"/>
    </row>
    <row r="11" spans="1:16" x14ac:dyDescent="0.3">
      <c r="A11" s="1"/>
      <c r="B11" s="1"/>
      <c r="C11" s="2"/>
      <c r="D11" s="1"/>
      <c r="E11" s="1"/>
      <c r="F11" s="1"/>
      <c r="G11" s="1"/>
      <c r="H11" s="1"/>
      <c r="I11" s="1"/>
      <c r="J11" s="1"/>
    </row>
    <row r="12" spans="1:16" x14ac:dyDescent="0.3">
      <c r="A12" s="1"/>
      <c r="B12" s="1"/>
      <c r="C12" s="2"/>
      <c r="D12" s="1"/>
      <c r="E12" s="1"/>
      <c r="F12" s="1"/>
      <c r="G12" s="1"/>
      <c r="H12" s="1"/>
      <c r="I12" s="1"/>
      <c r="J12" s="1"/>
    </row>
    <row r="13" spans="1:16" x14ac:dyDescent="0.3">
      <c r="A13" s="3"/>
      <c r="B13" s="3"/>
      <c r="C13" s="4"/>
      <c r="D13" s="3"/>
      <c r="E13" s="3"/>
      <c r="F13" s="3"/>
      <c r="G13" s="3"/>
      <c r="H13" s="3"/>
      <c r="I13" s="3"/>
      <c r="J13" s="3"/>
    </row>
  </sheetData>
  <autoFilter ref="A4:J13" xr:uid="{00000000-0009-0000-0000-000000000000}"/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"/>
  <sheetViews>
    <sheetView zoomScaleNormal="100" workbookViewId="0">
      <selection activeCell="G12" sqref="G12"/>
    </sheetView>
  </sheetViews>
  <sheetFormatPr defaultColWidth="11.5546875" defaultRowHeight="14.4" x14ac:dyDescent="0.3"/>
  <cols>
    <col min="2" max="2" width="20.33203125" customWidth="1"/>
    <col min="3" max="3" width="12.6640625" customWidth="1"/>
    <col min="4" max="4" width="11.5546875" hidden="1"/>
    <col min="5" max="5" width="23.77734375" customWidth="1"/>
    <col min="8" max="8" width="11.5546875" hidden="1"/>
    <col min="11" max="11" width="19.77734375" customWidth="1"/>
    <col min="12" max="12" width="19.4414062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"&gt;=40", J1:J495, "&lt;=59.9999")</f>
        <v>1</v>
      </c>
      <c r="O2" s="7">
        <f>SUM(L2:N2)</f>
        <v>1</v>
      </c>
    </row>
    <row r="3" spans="1:15" ht="17.399999999999999" customHeight="1" x14ac:dyDescent="0.35">
      <c r="A3" s="26" t="s">
        <v>411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51" customHeight="1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295</v>
      </c>
      <c r="C5" s="2" t="s">
        <v>296</v>
      </c>
      <c r="D5" s="1"/>
      <c r="E5" s="1" t="s">
        <v>297</v>
      </c>
      <c r="F5" s="1" t="s">
        <v>19</v>
      </c>
      <c r="G5" s="1" t="s">
        <v>298</v>
      </c>
      <c r="H5" s="1"/>
      <c r="I5" s="1">
        <v>362</v>
      </c>
      <c r="J5" s="1">
        <f>I5/8</f>
        <v>45.25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zoomScaleNormal="100" workbookViewId="0">
      <selection activeCell="G23" sqref="G23"/>
    </sheetView>
  </sheetViews>
  <sheetFormatPr defaultColWidth="11.5546875" defaultRowHeight="14.4" x14ac:dyDescent="0.3"/>
  <cols>
    <col min="2" max="2" width="20.6640625" customWidth="1"/>
    <col min="3" max="3" width="12.88671875" customWidth="1"/>
    <col min="4" max="4" width="11.5546875" hidden="1"/>
    <col min="5" max="5" width="22.3320312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7</v>
      </c>
      <c r="N2" s="7">
        <f>COUNTIFS(J1:J495, "&gt;=40", J1:J495, "&lt;=59.9999")</f>
        <v>7</v>
      </c>
      <c r="O2" s="7">
        <f>SUM(L2:N2)</f>
        <v>14</v>
      </c>
    </row>
    <row r="3" spans="1:15" ht="17.399999999999999" customHeight="1" x14ac:dyDescent="0.35">
      <c r="A3" s="26" t="s">
        <v>412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0" customFormat="1" ht="43.2" x14ac:dyDescent="0.3">
      <c r="A4" s="11" t="s">
        <v>6</v>
      </c>
      <c r="B4" s="12" t="s">
        <v>7</v>
      </c>
      <c r="C4" s="13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1" t="s">
        <v>93</v>
      </c>
      <c r="J4" s="12" t="s">
        <v>15</v>
      </c>
    </row>
    <row r="5" spans="1:15" x14ac:dyDescent="0.3">
      <c r="A5" s="1">
        <v>1</v>
      </c>
      <c r="B5" s="1" t="s">
        <v>299</v>
      </c>
      <c r="C5" s="2" t="s">
        <v>300</v>
      </c>
      <c r="D5" s="1"/>
      <c r="E5" s="1" t="s">
        <v>301</v>
      </c>
      <c r="F5" s="1" t="s">
        <v>19</v>
      </c>
      <c r="G5" s="1" t="s">
        <v>302</v>
      </c>
      <c r="H5" s="1"/>
      <c r="I5" s="1">
        <v>385</v>
      </c>
      <c r="J5" s="1">
        <f t="shared" ref="J5:J18" si="0">I5/8</f>
        <v>48.125</v>
      </c>
    </row>
    <row r="6" spans="1:15" x14ac:dyDescent="0.3">
      <c r="A6" s="1">
        <v>2</v>
      </c>
      <c r="B6" s="1" t="s">
        <v>303</v>
      </c>
      <c r="C6" s="2" t="s">
        <v>304</v>
      </c>
      <c r="D6" s="1"/>
      <c r="E6" s="1" t="s">
        <v>305</v>
      </c>
      <c r="F6" s="1" t="s">
        <v>19</v>
      </c>
      <c r="G6" s="1" t="s">
        <v>302</v>
      </c>
      <c r="H6" s="1"/>
      <c r="I6" s="1">
        <v>389</v>
      </c>
      <c r="J6" s="1">
        <f t="shared" si="0"/>
        <v>48.625</v>
      </c>
    </row>
    <row r="7" spans="1:15" x14ac:dyDescent="0.3">
      <c r="A7" s="1">
        <v>3</v>
      </c>
      <c r="B7" s="1" t="s">
        <v>306</v>
      </c>
      <c r="C7" s="2" t="s">
        <v>307</v>
      </c>
      <c r="D7" s="1"/>
      <c r="E7" s="1" t="s">
        <v>308</v>
      </c>
      <c r="F7" s="1" t="s">
        <v>19</v>
      </c>
      <c r="G7" s="1" t="s">
        <v>302</v>
      </c>
      <c r="H7" s="1"/>
      <c r="I7" s="1">
        <v>441</v>
      </c>
      <c r="J7" s="1">
        <f t="shared" si="0"/>
        <v>55.125</v>
      </c>
    </row>
    <row r="8" spans="1:15" x14ac:dyDescent="0.3">
      <c r="A8" s="1">
        <v>4</v>
      </c>
      <c r="B8" s="1" t="s">
        <v>309</v>
      </c>
      <c r="C8" s="2" t="s">
        <v>310</v>
      </c>
      <c r="D8" s="1"/>
      <c r="E8" s="1" t="s">
        <v>311</v>
      </c>
      <c r="F8" s="1" t="s">
        <v>30</v>
      </c>
      <c r="G8" s="1" t="s">
        <v>302</v>
      </c>
      <c r="H8" s="1"/>
      <c r="I8" s="1">
        <v>449</v>
      </c>
      <c r="J8" s="1">
        <f t="shared" si="0"/>
        <v>56.125</v>
      </c>
    </row>
    <row r="9" spans="1:15" x14ac:dyDescent="0.3">
      <c r="A9" s="1">
        <v>5</v>
      </c>
      <c r="B9" s="1" t="s">
        <v>312</v>
      </c>
      <c r="C9" s="2" t="s">
        <v>38</v>
      </c>
      <c r="D9" s="1"/>
      <c r="E9" s="1" t="s">
        <v>313</v>
      </c>
      <c r="F9" s="1" t="s">
        <v>19</v>
      </c>
      <c r="G9" s="1" t="s">
        <v>302</v>
      </c>
      <c r="H9" s="1"/>
      <c r="I9" s="1">
        <v>451</v>
      </c>
      <c r="J9" s="1">
        <f t="shared" si="0"/>
        <v>56.375</v>
      </c>
    </row>
    <row r="10" spans="1:15" x14ac:dyDescent="0.3">
      <c r="A10" s="1">
        <v>6</v>
      </c>
      <c r="B10" s="1" t="s">
        <v>314</v>
      </c>
      <c r="C10" s="2" t="s">
        <v>315</v>
      </c>
      <c r="D10" s="1"/>
      <c r="E10" s="1" t="s">
        <v>316</v>
      </c>
      <c r="F10" s="1" t="s">
        <v>30</v>
      </c>
      <c r="G10" s="1" t="s">
        <v>302</v>
      </c>
      <c r="H10" s="1"/>
      <c r="I10" s="1">
        <v>468</v>
      </c>
      <c r="J10" s="1">
        <f t="shared" si="0"/>
        <v>58.5</v>
      </c>
    </row>
    <row r="11" spans="1:15" x14ac:dyDescent="0.3">
      <c r="A11" s="1">
        <v>7</v>
      </c>
      <c r="B11" s="1" t="s">
        <v>317</v>
      </c>
      <c r="C11" s="2" t="s">
        <v>318</v>
      </c>
      <c r="D11" s="1"/>
      <c r="E11" s="1" t="s">
        <v>319</v>
      </c>
      <c r="F11" s="1" t="s">
        <v>19</v>
      </c>
      <c r="G11" s="1" t="s">
        <v>302</v>
      </c>
      <c r="H11" s="1"/>
      <c r="I11" s="1">
        <v>473</v>
      </c>
      <c r="J11" s="1">
        <f t="shared" si="0"/>
        <v>59.125</v>
      </c>
    </row>
    <row r="12" spans="1:15" x14ac:dyDescent="0.3">
      <c r="A12" s="1">
        <v>8</v>
      </c>
      <c r="B12" s="1" t="s">
        <v>320</v>
      </c>
      <c r="C12" s="2" t="s">
        <v>321</v>
      </c>
      <c r="D12" s="1"/>
      <c r="E12" s="1" t="s">
        <v>322</v>
      </c>
      <c r="F12" s="1" t="s">
        <v>30</v>
      </c>
      <c r="G12" s="1" t="s">
        <v>302</v>
      </c>
      <c r="H12" s="1"/>
      <c r="I12" s="1">
        <v>511</v>
      </c>
      <c r="J12" s="1">
        <f t="shared" si="0"/>
        <v>63.875</v>
      </c>
    </row>
    <row r="13" spans="1:15" x14ac:dyDescent="0.3">
      <c r="A13" s="1">
        <v>9</v>
      </c>
      <c r="B13" s="1" t="s">
        <v>323</v>
      </c>
      <c r="C13" s="2" t="s">
        <v>324</v>
      </c>
      <c r="D13" s="1"/>
      <c r="E13" s="1" t="s">
        <v>325</v>
      </c>
      <c r="F13" s="1" t="s">
        <v>19</v>
      </c>
      <c r="G13" s="1" t="s">
        <v>302</v>
      </c>
      <c r="H13" s="1"/>
      <c r="I13" s="1">
        <v>512</v>
      </c>
      <c r="J13" s="1">
        <f t="shared" si="0"/>
        <v>64</v>
      </c>
    </row>
    <row r="14" spans="1:15" x14ac:dyDescent="0.3">
      <c r="A14" s="1">
        <v>10</v>
      </c>
      <c r="B14" s="1" t="s">
        <v>326</v>
      </c>
      <c r="C14" s="2" t="s">
        <v>327</v>
      </c>
      <c r="D14" s="1"/>
      <c r="E14" s="1" t="s">
        <v>328</v>
      </c>
      <c r="F14" s="1" t="s">
        <v>329</v>
      </c>
      <c r="G14" s="1" t="s">
        <v>302</v>
      </c>
      <c r="H14" s="1"/>
      <c r="I14" s="1">
        <v>531</v>
      </c>
      <c r="J14" s="1">
        <f t="shared" si="0"/>
        <v>66.375</v>
      </c>
    </row>
    <row r="15" spans="1:15" x14ac:dyDescent="0.3">
      <c r="A15" s="1">
        <v>11</v>
      </c>
      <c r="B15" s="1" t="s">
        <v>330</v>
      </c>
      <c r="C15" s="2" t="s">
        <v>331</v>
      </c>
      <c r="D15" s="1"/>
      <c r="E15" s="1" t="s">
        <v>332</v>
      </c>
      <c r="F15" s="1" t="s">
        <v>19</v>
      </c>
      <c r="G15" s="1" t="s">
        <v>302</v>
      </c>
      <c r="H15" s="1"/>
      <c r="I15" s="1">
        <v>540</v>
      </c>
      <c r="J15" s="1">
        <f t="shared" si="0"/>
        <v>67.5</v>
      </c>
    </row>
    <row r="16" spans="1:15" x14ac:dyDescent="0.3">
      <c r="A16" s="1">
        <v>12</v>
      </c>
      <c r="B16" s="1" t="s">
        <v>333</v>
      </c>
      <c r="C16" s="2" t="s">
        <v>32</v>
      </c>
      <c r="D16" s="1"/>
      <c r="E16" s="1" t="s">
        <v>334</v>
      </c>
      <c r="F16" s="1" t="s">
        <v>19</v>
      </c>
      <c r="G16" s="1" t="s">
        <v>302</v>
      </c>
      <c r="H16" s="1"/>
      <c r="I16" s="1">
        <v>540</v>
      </c>
      <c r="J16" s="1">
        <f t="shared" si="0"/>
        <v>67.5</v>
      </c>
    </row>
    <row r="17" spans="1:10" x14ac:dyDescent="0.3">
      <c r="A17" s="1">
        <v>13</v>
      </c>
      <c r="B17" s="1" t="s">
        <v>335</v>
      </c>
      <c r="C17" s="2" t="s">
        <v>336</v>
      </c>
      <c r="D17" s="1"/>
      <c r="E17" s="1" t="s">
        <v>337</v>
      </c>
      <c r="F17" s="1" t="s">
        <v>19</v>
      </c>
      <c r="G17" s="1" t="s">
        <v>302</v>
      </c>
      <c r="H17" s="1"/>
      <c r="I17" s="1">
        <v>560</v>
      </c>
      <c r="J17" s="1">
        <f t="shared" si="0"/>
        <v>70</v>
      </c>
    </row>
    <row r="18" spans="1:10" x14ac:dyDescent="0.3">
      <c r="A18" s="1">
        <v>14</v>
      </c>
      <c r="B18" s="1" t="s">
        <v>338</v>
      </c>
      <c r="C18" s="2" t="s">
        <v>339</v>
      </c>
      <c r="D18" s="1"/>
      <c r="E18" s="1" t="s">
        <v>340</v>
      </c>
      <c r="F18" s="1" t="s">
        <v>19</v>
      </c>
      <c r="G18" s="1" t="s">
        <v>302</v>
      </c>
      <c r="H18" s="1"/>
      <c r="I18" s="1">
        <v>568</v>
      </c>
      <c r="J18" s="1">
        <f t="shared" si="0"/>
        <v>71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1"/>
  <sheetViews>
    <sheetView zoomScaleNormal="100" workbookViewId="0">
      <selection activeCell="G16" sqref="G16"/>
    </sheetView>
  </sheetViews>
  <sheetFormatPr defaultColWidth="11.5546875" defaultRowHeight="14.4" x14ac:dyDescent="0.3"/>
  <cols>
    <col min="2" max="2" width="19.88671875" customWidth="1"/>
    <col min="3" max="3" width="12.33203125" customWidth="1"/>
    <col min="4" max="4" width="11.5546875" hidden="1"/>
    <col min="5" max="5" width="22.10937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1</v>
      </c>
      <c r="N2" s="7">
        <f>COUNTIFS(J1:J495, "&gt;=40", J1:J495, "&lt;=59.9999")</f>
        <v>6</v>
      </c>
      <c r="O2" s="7">
        <f>SUM(L2:N2)</f>
        <v>7</v>
      </c>
    </row>
    <row r="3" spans="1:15" ht="17.399999999999999" customHeight="1" x14ac:dyDescent="0.35">
      <c r="A3" s="26" t="s">
        <v>413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6.8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341</v>
      </c>
      <c r="C5" s="2" t="s">
        <v>342</v>
      </c>
      <c r="D5" s="1"/>
      <c r="E5" s="1" t="s">
        <v>343</v>
      </c>
      <c r="F5" s="1" t="s">
        <v>19</v>
      </c>
      <c r="G5" s="1" t="s">
        <v>344</v>
      </c>
      <c r="H5" s="1"/>
      <c r="I5" s="1">
        <v>320</v>
      </c>
      <c r="J5" s="1">
        <f t="shared" ref="J5:J11" si="0">I5/8</f>
        <v>40</v>
      </c>
    </row>
    <row r="6" spans="1:15" x14ac:dyDescent="0.3">
      <c r="A6" s="1">
        <v>2</v>
      </c>
      <c r="B6" s="1" t="s">
        <v>345</v>
      </c>
      <c r="C6" s="2" t="s">
        <v>346</v>
      </c>
      <c r="D6" s="1"/>
      <c r="E6" s="1" t="s">
        <v>347</v>
      </c>
      <c r="F6" s="1" t="s">
        <v>19</v>
      </c>
      <c r="G6" s="1" t="s">
        <v>344</v>
      </c>
      <c r="H6" s="1"/>
      <c r="I6" s="1">
        <v>371</v>
      </c>
      <c r="J6" s="1">
        <f t="shared" si="0"/>
        <v>46.375</v>
      </c>
    </row>
    <row r="7" spans="1:15" x14ac:dyDescent="0.3">
      <c r="A7" s="1">
        <v>3</v>
      </c>
      <c r="B7" s="1" t="s">
        <v>348</v>
      </c>
      <c r="C7" s="2" t="s">
        <v>349</v>
      </c>
      <c r="D7" s="1"/>
      <c r="E7" s="1" t="s">
        <v>350</v>
      </c>
      <c r="F7" s="1" t="s">
        <v>30</v>
      </c>
      <c r="G7" s="1" t="s">
        <v>344</v>
      </c>
      <c r="H7" s="1"/>
      <c r="I7" s="1">
        <v>377</v>
      </c>
      <c r="J7" s="1">
        <f t="shared" si="0"/>
        <v>47.125</v>
      </c>
    </row>
    <row r="8" spans="1:15" x14ac:dyDescent="0.3">
      <c r="A8" s="1">
        <v>4</v>
      </c>
      <c r="B8" s="1" t="s">
        <v>351</v>
      </c>
      <c r="C8" s="2" t="s">
        <v>352</v>
      </c>
      <c r="D8" s="1"/>
      <c r="E8" s="1" t="s">
        <v>353</v>
      </c>
      <c r="F8" s="1" t="s">
        <v>19</v>
      </c>
      <c r="G8" s="1" t="s">
        <v>344</v>
      </c>
      <c r="H8" s="1"/>
      <c r="I8" s="1">
        <v>432</v>
      </c>
      <c r="J8" s="1">
        <f t="shared" si="0"/>
        <v>54</v>
      </c>
    </row>
    <row r="9" spans="1:15" x14ac:dyDescent="0.3">
      <c r="A9" s="1">
        <v>5</v>
      </c>
      <c r="B9" s="1" t="s">
        <v>354</v>
      </c>
      <c r="C9" s="2" t="s">
        <v>355</v>
      </c>
      <c r="D9" s="1"/>
      <c r="E9" s="1" t="s">
        <v>356</v>
      </c>
      <c r="F9" s="1" t="s">
        <v>30</v>
      </c>
      <c r="G9" s="1" t="s">
        <v>344</v>
      </c>
      <c r="H9" s="1"/>
      <c r="I9" s="1">
        <v>435</v>
      </c>
      <c r="J9" s="1">
        <f t="shared" si="0"/>
        <v>54.375</v>
      </c>
    </row>
    <row r="10" spans="1:15" x14ac:dyDescent="0.3">
      <c r="A10" s="1">
        <v>6</v>
      </c>
      <c r="B10" s="1" t="s">
        <v>357</v>
      </c>
      <c r="C10" s="2" t="s">
        <v>358</v>
      </c>
      <c r="D10" s="1"/>
      <c r="E10" s="1" t="s">
        <v>359</v>
      </c>
      <c r="F10" s="1" t="s">
        <v>19</v>
      </c>
      <c r="G10" s="1" t="s">
        <v>344</v>
      </c>
      <c r="H10" s="1"/>
      <c r="I10" s="1">
        <v>457</v>
      </c>
      <c r="J10" s="1">
        <f t="shared" si="0"/>
        <v>57.125</v>
      </c>
    </row>
    <row r="11" spans="1:15" x14ac:dyDescent="0.3">
      <c r="A11" s="1">
        <v>7</v>
      </c>
      <c r="B11" s="1" t="s">
        <v>360</v>
      </c>
      <c r="C11" s="2" t="s">
        <v>361</v>
      </c>
      <c r="D11" s="1"/>
      <c r="E11" s="1" t="s">
        <v>362</v>
      </c>
      <c r="F11" s="1" t="s">
        <v>19</v>
      </c>
      <c r="G11" s="1" t="s">
        <v>344</v>
      </c>
      <c r="H11" s="1"/>
      <c r="I11" s="1">
        <v>596</v>
      </c>
      <c r="J11" s="1">
        <f t="shared" si="0"/>
        <v>74.5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"/>
  <sheetViews>
    <sheetView zoomScaleNormal="100" workbookViewId="0">
      <selection activeCell="G13" sqref="G13"/>
    </sheetView>
  </sheetViews>
  <sheetFormatPr defaultColWidth="11.5546875" defaultRowHeight="14.4" x14ac:dyDescent="0.3"/>
  <cols>
    <col min="2" max="2" width="19.88671875" customWidth="1"/>
    <col min="3" max="3" width="12.77734375" customWidth="1"/>
    <col min="4" max="4" width="11.5546875" hidden="1"/>
    <col min="5" max="5" width="18.554687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"&gt;=40", J1:J495, "&lt;=59.9999")</f>
        <v>4</v>
      </c>
      <c r="O2" s="7">
        <f>SUM(L2:N2)</f>
        <v>4</v>
      </c>
    </row>
    <row r="3" spans="1:15" ht="17.399999999999999" customHeight="1" x14ac:dyDescent="0.35">
      <c r="A3" s="26" t="s">
        <v>414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6.8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363</v>
      </c>
      <c r="C5" s="2" t="s">
        <v>364</v>
      </c>
      <c r="D5" s="1"/>
      <c r="E5" s="1" t="s">
        <v>365</v>
      </c>
      <c r="F5" s="1" t="s">
        <v>30</v>
      </c>
      <c r="G5" s="1" t="s">
        <v>366</v>
      </c>
      <c r="H5" s="1"/>
      <c r="I5" s="1">
        <v>370</v>
      </c>
      <c r="J5" s="1">
        <f>I5/8</f>
        <v>46.25</v>
      </c>
    </row>
    <row r="6" spans="1:15" x14ac:dyDescent="0.3">
      <c r="A6" s="1">
        <v>2</v>
      </c>
      <c r="B6" s="1" t="s">
        <v>367</v>
      </c>
      <c r="C6" s="2" t="s">
        <v>368</v>
      </c>
      <c r="D6" s="1"/>
      <c r="E6" s="1" t="s">
        <v>369</v>
      </c>
      <c r="F6" s="1" t="s">
        <v>30</v>
      </c>
      <c r="G6" s="1" t="s">
        <v>366</v>
      </c>
      <c r="H6" s="1"/>
      <c r="I6" s="1">
        <v>424</v>
      </c>
      <c r="J6" s="1">
        <f>I6/8</f>
        <v>53</v>
      </c>
    </row>
    <row r="7" spans="1:15" x14ac:dyDescent="0.3">
      <c r="A7" s="1">
        <v>3</v>
      </c>
      <c r="B7" s="1" t="s">
        <v>370</v>
      </c>
      <c r="C7" s="2" t="s">
        <v>371</v>
      </c>
      <c r="D7" s="1"/>
      <c r="E7" s="1" t="s">
        <v>372</v>
      </c>
      <c r="F7" s="1" t="s">
        <v>30</v>
      </c>
      <c r="G7" s="1" t="s">
        <v>366</v>
      </c>
      <c r="H7" s="1"/>
      <c r="I7" s="1">
        <v>448</v>
      </c>
      <c r="J7" s="1">
        <f>I7/8</f>
        <v>56</v>
      </c>
    </row>
    <row r="8" spans="1:15" x14ac:dyDescent="0.3">
      <c r="A8" s="1">
        <v>4</v>
      </c>
      <c r="B8" s="1" t="s">
        <v>373</v>
      </c>
      <c r="C8" s="2" t="s">
        <v>374</v>
      </c>
      <c r="D8" s="1"/>
      <c r="E8" s="1" t="s">
        <v>375</v>
      </c>
      <c r="F8" s="1" t="s">
        <v>30</v>
      </c>
      <c r="G8" s="1" t="s">
        <v>366</v>
      </c>
      <c r="H8" s="1"/>
      <c r="I8" s="1">
        <v>467</v>
      </c>
      <c r="J8" s="1">
        <f>I8/8</f>
        <v>58.375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2"/>
  <sheetViews>
    <sheetView zoomScaleNormal="100" workbookViewId="0">
      <selection activeCell="F16" sqref="F16"/>
    </sheetView>
  </sheetViews>
  <sheetFormatPr defaultColWidth="11.5546875" defaultRowHeight="14.4" x14ac:dyDescent="0.3"/>
  <cols>
    <col min="2" max="2" width="20.5546875" customWidth="1"/>
    <col min="3" max="3" width="12.33203125" customWidth="1"/>
    <col min="4" max="4" width="11.5546875" hidden="1"/>
    <col min="5" max="5" width="22.2187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1</v>
      </c>
      <c r="N2" s="7">
        <f>COUNTIFS(J1:J495, "&gt;=40", J1:J495, "&lt;=59.9999")</f>
        <v>7</v>
      </c>
      <c r="O2" s="7">
        <f>SUM(L2:N2)</f>
        <v>8</v>
      </c>
    </row>
    <row r="3" spans="1:15" ht="33.9" customHeight="1" x14ac:dyDescent="0.35">
      <c r="A3" s="26" t="s">
        <v>415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6.8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376</v>
      </c>
      <c r="C5" s="2" t="s">
        <v>377</v>
      </c>
      <c r="D5" s="1"/>
      <c r="E5" s="1" t="s">
        <v>378</v>
      </c>
      <c r="F5" s="1" t="s">
        <v>30</v>
      </c>
      <c r="G5" s="1" t="s">
        <v>379</v>
      </c>
      <c r="H5" s="1"/>
      <c r="I5" s="1">
        <v>348</v>
      </c>
      <c r="J5" s="1">
        <f t="shared" ref="J5:J12" si="0">I5/8</f>
        <v>43.5</v>
      </c>
    </row>
    <row r="6" spans="1:15" x14ac:dyDescent="0.3">
      <c r="A6" s="1">
        <v>2</v>
      </c>
      <c r="B6" s="1" t="s">
        <v>380</v>
      </c>
      <c r="C6" s="2" t="s">
        <v>381</v>
      </c>
      <c r="D6" s="1"/>
      <c r="E6" s="1" t="s">
        <v>382</v>
      </c>
      <c r="F6" s="1" t="s">
        <v>19</v>
      </c>
      <c r="G6" s="1" t="s">
        <v>379</v>
      </c>
      <c r="H6" s="1"/>
      <c r="I6" s="1">
        <v>362</v>
      </c>
      <c r="J6" s="1">
        <f t="shared" si="0"/>
        <v>45.25</v>
      </c>
    </row>
    <row r="7" spans="1:15" x14ac:dyDescent="0.3">
      <c r="A7" s="1">
        <v>3</v>
      </c>
      <c r="B7" s="1" t="s">
        <v>383</v>
      </c>
      <c r="C7" s="2" t="s">
        <v>384</v>
      </c>
      <c r="D7" s="1"/>
      <c r="E7" s="1" t="s">
        <v>385</v>
      </c>
      <c r="F7" s="1" t="s">
        <v>30</v>
      </c>
      <c r="G7" s="1" t="s">
        <v>379</v>
      </c>
      <c r="H7" s="1"/>
      <c r="I7" s="1">
        <v>363</v>
      </c>
      <c r="J7" s="1">
        <f t="shared" si="0"/>
        <v>45.375</v>
      </c>
    </row>
    <row r="8" spans="1:15" x14ac:dyDescent="0.3">
      <c r="A8" s="1">
        <v>4</v>
      </c>
      <c r="B8" s="1" t="s">
        <v>386</v>
      </c>
      <c r="C8" s="2" t="s">
        <v>387</v>
      </c>
      <c r="D8" s="1"/>
      <c r="E8" s="1" t="s">
        <v>388</v>
      </c>
      <c r="F8" s="1" t="s">
        <v>19</v>
      </c>
      <c r="G8" s="1" t="s">
        <v>379</v>
      </c>
      <c r="H8" s="1"/>
      <c r="I8" s="1">
        <v>365</v>
      </c>
      <c r="J8" s="1">
        <f t="shared" si="0"/>
        <v>45.625</v>
      </c>
    </row>
    <row r="9" spans="1:15" x14ac:dyDescent="0.3">
      <c r="A9" s="1">
        <v>5</v>
      </c>
      <c r="B9" s="1" t="s">
        <v>389</v>
      </c>
      <c r="C9" s="2" t="s">
        <v>390</v>
      </c>
      <c r="D9" s="1"/>
      <c r="E9" s="1" t="s">
        <v>391</v>
      </c>
      <c r="F9" s="1" t="s">
        <v>19</v>
      </c>
      <c r="G9" s="1" t="s">
        <v>379</v>
      </c>
      <c r="H9" s="1"/>
      <c r="I9" s="1">
        <v>376</v>
      </c>
      <c r="J9" s="1">
        <f t="shared" si="0"/>
        <v>47</v>
      </c>
    </row>
    <row r="10" spans="1:15" x14ac:dyDescent="0.3">
      <c r="A10" s="1">
        <v>6</v>
      </c>
      <c r="B10" s="1" t="s">
        <v>392</v>
      </c>
      <c r="C10" s="2" t="s">
        <v>393</v>
      </c>
      <c r="D10" s="1"/>
      <c r="E10" s="1" t="s">
        <v>394</v>
      </c>
      <c r="F10" s="1" t="s">
        <v>19</v>
      </c>
      <c r="G10" s="1" t="s">
        <v>379</v>
      </c>
      <c r="H10" s="1"/>
      <c r="I10" s="1">
        <v>419</v>
      </c>
      <c r="J10" s="1">
        <f t="shared" si="0"/>
        <v>52.375</v>
      </c>
    </row>
    <row r="11" spans="1:15" x14ac:dyDescent="0.3">
      <c r="A11" s="1">
        <v>7</v>
      </c>
      <c r="B11" s="1" t="s">
        <v>395</v>
      </c>
      <c r="C11" s="2" t="s">
        <v>396</v>
      </c>
      <c r="D11" s="1"/>
      <c r="E11" s="1" t="s">
        <v>397</v>
      </c>
      <c r="F11" s="1" t="s">
        <v>19</v>
      </c>
      <c r="G11" s="1" t="s">
        <v>379</v>
      </c>
      <c r="H11" s="1"/>
      <c r="I11" s="1">
        <v>448</v>
      </c>
      <c r="J11" s="1">
        <f t="shared" si="0"/>
        <v>56</v>
      </c>
    </row>
    <row r="12" spans="1:15" x14ac:dyDescent="0.3">
      <c r="A12" s="1">
        <v>8</v>
      </c>
      <c r="B12" s="1" t="s">
        <v>398</v>
      </c>
      <c r="C12" s="2" t="s">
        <v>399</v>
      </c>
      <c r="D12" s="1"/>
      <c r="E12" s="1" t="s">
        <v>400</v>
      </c>
      <c r="F12" s="1" t="s">
        <v>19</v>
      </c>
      <c r="G12" s="1" t="s">
        <v>379</v>
      </c>
      <c r="H12" s="1"/>
      <c r="I12" s="1">
        <v>503</v>
      </c>
      <c r="J12" s="1">
        <f t="shared" si="0"/>
        <v>62.875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7"/>
  <sheetViews>
    <sheetView zoomScaleNormal="100" workbookViewId="0">
      <selection activeCell="B25" sqref="B25"/>
    </sheetView>
  </sheetViews>
  <sheetFormatPr defaultColWidth="11.5546875" defaultRowHeight="14.4" x14ac:dyDescent="0.3"/>
  <cols>
    <col min="2" max="2" width="25" customWidth="1"/>
    <col min="4" max="4" width="11.5546875" hidden="1"/>
    <col min="5" max="5" width="25.6640625" customWidth="1"/>
    <col min="7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3</v>
      </c>
      <c r="O1" s="7" t="s">
        <v>4</v>
      </c>
    </row>
    <row r="2" spans="1:15" ht="17.399999999999999" customHeight="1" x14ac:dyDescent="0.35">
      <c r="A2" s="26" t="s">
        <v>401</v>
      </c>
      <c r="B2" s="26"/>
      <c r="C2" s="26"/>
      <c r="D2" s="26"/>
      <c r="E2" s="26"/>
      <c r="F2" s="26"/>
      <c r="G2" s="26"/>
      <c r="H2" s="26"/>
      <c r="I2" s="26"/>
      <c r="J2" s="26"/>
      <c r="K2" s="5" t="s">
        <v>5</v>
      </c>
      <c r="L2" s="6">
        <f>COUNTIFS(J1:J495, "&gt;=75", J1:J495, "&lt;=100")</f>
        <v>0</v>
      </c>
      <c r="M2" s="6">
        <f>COUNTIFS(J1:J495, "&gt;=60", J1:J495, "&lt;=74.99999")</f>
        <v>0</v>
      </c>
      <c r="N2" s="6">
        <f>COUNTIFS(J1:J495, "&gt;=30", J1:J495, "&lt;=59.9999")</f>
        <v>21</v>
      </c>
      <c r="O2" s="6">
        <f>SUM(L2:N2)</f>
        <v>21</v>
      </c>
    </row>
    <row r="3" spans="1:15" ht="17.399999999999999" customHeight="1" x14ac:dyDescent="0.35">
      <c r="A3" s="26" t="s">
        <v>403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0" customFormat="1" ht="45.6" customHeight="1" x14ac:dyDescent="0.3">
      <c r="A4" s="11" t="s">
        <v>6</v>
      </c>
      <c r="B4" s="12" t="s">
        <v>7</v>
      </c>
      <c r="C4" s="19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1" t="s">
        <v>14</v>
      </c>
      <c r="J4" s="12" t="s">
        <v>15</v>
      </c>
    </row>
    <row r="5" spans="1:15" x14ac:dyDescent="0.3">
      <c r="A5" s="1">
        <v>1</v>
      </c>
      <c r="B5" s="1" t="s">
        <v>27</v>
      </c>
      <c r="C5" s="2" t="s">
        <v>28</v>
      </c>
      <c r="D5" s="1"/>
      <c r="E5" s="1" t="s">
        <v>29</v>
      </c>
      <c r="F5" s="1" t="s">
        <v>30</v>
      </c>
      <c r="G5" s="1"/>
      <c r="H5" s="1"/>
      <c r="I5" s="1">
        <v>443</v>
      </c>
      <c r="J5" s="1">
        <f t="shared" ref="J5:J25" si="0">ROUND(I5/14,2)</f>
        <v>31.64</v>
      </c>
    </row>
    <row r="6" spans="1:15" x14ac:dyDescent="0.3">
      <c r="A6" s="1">
        <v>2</v>
      </c>
      <c r="B6" s="1" t="s">
        <v>31</v>
      </c>
      <c r="C6" s="2" t="s">
        <v>32</v>
      </c>
      <c r="D6" s="1"/>
      <c r="E6" s="1" t="s">
        <v>33</v>
      </c>
      <c r="F6" s="1" t="s">
        <v>30</v>
      </c>
      <c r="G6" s="1"/>
      <c r="H6" s="1"/>
      <c r="I6" s="1">
        <v>443</v>
      </c>
      <c r="J6" s="1">
        <f t="shared" si="0"/>
        <v>31.64</v>
      </c>
    </row>
    <row r="7" spans="1:15" x14ac:dyDescent="0.3">
      <c r="A7" s="1">
        <v>3</v>
      </c>
      <c r="B7" s="1" t="s">
        <v>34</v>
      </c>
      <c r="C7" s="2" t="s">
        <v>35</v>
      </c>
      <c r="D7" s="1"/>
      <c r="E7" s="1" t="s">
        <v>36</v>
      </c>
      <c r="F7" s="1" t="s">
        <v>30</v>
      </c>
      <c r="G7" s="1"/>
      <c r="H7" s="1"/>
      <c r="I7" s="1">
        <v>455</v>
      </c>
      <c r="J7" s="1">
        <f t="shared" si="0"/>
        <v>32.5</v>
      </c>
    </row>
    <row r="8" spans="1:15" x14ac:dyDescent="0.3">
      <c r="A8" s="1">
        <v>4</v>
      </c>
      <c r="B8" s="1" t="s">
        <v>37</v>
      </c>
      <c r="C8" s="2" t="s">
        <v>38</v>
      </c>
      <c r="D8" s="1"/>
      <c r="E8" s="1" t="s">
        <v>39</v>
      </c>
      <c r="F8" s="1" t="s">
        <v>19</v>
      </c>
      <c r="G8" s="1"/>
      <c r="H8" s="1"/>
      <c r="I8" s="1">
        <v>463</v>
      </c>
      <c r="J8" s="1">
        <f t="shared" si="0"/>
        <v>33.07</v>
      </c>
    </row>
    <row r="9" spans="1:15" x14ac:dyDescent="0.3">
      <c r="A9" s="1">
        <v>5</v>
      </c>
      <c r="B9" s="1" t="s">
        <v>40</v>
      </c>
      <c r="C9" s="2" t="s">
        <v>41</v>
      </c>
      <c r="D9" s="1"/>
      <c r="E9" s="1" t="s">
        <v>42</v>
      </c>
      <c r="F9" s="1" t="s">
        <v>30</v>
      </c>
      <c r="G9" s="1"/>
      <c r="H9" s="1"/>
      <c r="I9" s="1">
        <v>469</v>
      </c>
      <c r="J9" s="1">
        <f t="shared" si="0"/>
        <v>33.5</v>
      </c>
    </row>
    <row r="10" spans="1:15" x14ac:dyDescent="0.3">
      <c r="A10" s="1">
        <v>6</v>
      </c>
      <c r="B10" s="1" t="s">
        <v>43</v>
      </c>
      <c r="C10" s="2" t="s">
        <v>44</v>
      </c>
      <c r="D10" s="1"/>
      <c r="E10" s="1" t="s">
        <v>45</v>
      </c>
      <c r="F10" s="1" t="s">
        <v>30</v>
      </c>
      <c r="G10" s="1"/>
      <c r="H10" s="1"/>
      <c r="I10" s="1">
        <v>477</v>
      </c>
      <c r="J10" s="1">
        <f t="shared" si="0"/>
        <v>34.07</v>
      </c>
    </row>
    <row r="11" spans="1:15" x14ac:dyDescent="0.3">
      <c r="A11" s="1">
        <v>7</v>
      </c>
      <c r="B11" s="1" t="s">
        <v>46</v>
      </c>
      <c r="C11" s="2" t="s">
        <v>47</v>
      </c>
      <c r="D11" s="1"/>
      <c r="E11" s="1" t="s">
        <v>48</v>
      </c>
      <c r="F11" s="1" t="s">
        <v>30</v>
      </c>
      <c r="G11" s="1"/>
      <c r="H11" s="1"/>
      <c r="I11" s="1">
        <v>481</v>
      </c>
      <c r="J11" s="1">
        <f t="shared" si="0"/>
        <v>34.36</v>
      </c>
    </row>
    <row r="12" spans="1:15" x14ac:dyDescent="0.3">
      <c r="A12" s="1">
        <v>8</v>
      </c>
      <c r="B12" s="1" t="s">
        <v>49</v>
      </c>
      <c r="C12" s="2" t="s">
        <v>50</v>
      </c>
      <c r="D12" s="1"/>
      <c r="E12" s="1" t="s">
        <v>51</v>
      </c>
      <c r="F12" s="1" t="s">
        <v>19</v>
      </c>
      <c r="G12" s="1"/>
      <c r="H12" s="1"/>
      <c r="I12" s="1">
        <v>494</v>
      </c>
      <c r="J12" s="1">
        <f t="shared" si="0"/>
        <v>35.29</v>
      </c>
    </row>
    <row r="13" spans="1:15" x14ac:dyDescent="0.3">
      <c r="A13" s="1">
        <v>9</v>
      </c>
      <c r="B13" s="1" t="s">
        <v>52</v>
      </c>
      <c r="C13" s="2" t="s">
        <v>53</v>
      </c>
      <c r="D13" s="1"/>
      <c r="E13" s="1" t="s">
        <v>54</v>
      </c>
      <c r="F13" s="1" t="s">
        <v>30</v>
      </c>
      <c r="G13" s="1"/>
      <c r="H13" s="1"/>
      <c r="I13" s="1">
        <v>509</v>
      </c>
      <c r="J13" s="1">
        <f t="shared" si="0"/>
        <v>36.36</v>
      </c>
    </row>
    <row r="14" spans="1:15" x14ac:dyDescent="0.3">
      <c r="A14" s="1">
        <v>10</v>
      </c>
      <c r="B14" s="1" t="s">
        <v>55</v>
      </c>
      <c r="C14" s="2" t="s">
        <v>56</v>
      </c>
      <c r="D14" s="1"/>
      <c r="E14" s="1" t="s">
        <v>57</v>
      </c>
      <c r="F14" s="1" t="s">
        <v>30</v>
      </c>
      <c r="G14" s="1"/>
      <c r="H14" s="1"/>
      <c r="I14" s="1">
        <v>535</v>
      </c>
      <c r="J14" s="1">
        <f t="shared" si="0"/>
        <v>38.21</v>
      </c>
    </row>
    <row r="15" spans="1:15" x14ac:dyDescent="0.3">
      <c r="A15" s="1">
        <v>11</v>
      </c>
      <c r="B15" s="1" t="s">
        <v>58</v>
      </c>
      <c r="C15" s="2" t="s">
        <v>59</v>
      </c>
      <c r="D15" s="1"/>
      <c r="E15" s="1" t="s">
        <v>60</v>
      </c>
      <c r="F15" s="1" t="s">
        <v>30</v>
      </c>
      <c r="G15" s="1"/>
      <c r="H15" s="1"/>
      <c r="I15" s="1">
        <v>540</v>
      </c>
      <c r="J15" s="1">
        <f t="shared" si="0"/>
        <v>38.57</v>
      </c>
    </row>
    <row r="16" spans="1:15" x14ac:dyDescent="0.3">
      <c r="A16" s="1">
        <v>12</v>
      </c>
      <c r="B16" s="1" t="s">
        <v>61</v>
      </c>
      <c r="C16" s="2" t="s">
        <v>62</v>
      </c>
      <c r="D16" s="1"/>
      <c r="E16" s="1" t="s">
        <v>63</v>
      </c>
      <c r="F16" s="1" t="s">
        <v>19</v>
      </c>
      <c r="G16" s="1"/>
      <c r="H16" s="1"/>
      <c r="I16" s="1">
        <v>541</v>
      </c>
      <c r="J16" s="1">
        <f t="shared" si="0"/>
        <v>38.64</v>
      </c>
    </row>
    <row r="17" spans="1:10" x14ac:dyDescent="0.3">
      <c r="A17" s="1">
        <v>13</v>
      </c>
      <c r="B17" s="1" t="s">
        <v>64</v>
      </c>
      <c r="C17" s="2" t="s">
        <v>65</v>
      </c>
      <c r="D17" s="1"/>
      <c r="E17" s="1" t="s">
        <v>66</v>
      </c>
      <c r="F17" s="1" t="s">
        <v>30</v>
      </c>
      <c r="G17" s="1"/>
      <c r="H17" s="1"/>
      <c r="I17" s="1">
        <v>543</v>
      </c>
      <c r="J17" s="1">
        <f t="shared" si="0"/>
        <v>38.79</v>
      </c>
    </row>
    <row r="18" spans="1:10" x14ac:dyDescent="0.3">
      <c r="A18" s="1">
        <v>14</v>
      </c>
      <c r="B18" s="1" t="s">
        <v>67</v>
      </c>
      <c r="C18" s="2" t="s">
        <v>68</v>
      </c>
      <c r="D18" s="1"/>
      <c r="E18" s="1" t="s">
        <v>69</v>
      </c>
      <c r="F18" s="1" t="s">
        <v>30</v>
      </c>
      <c r="G18" s="1"/>
      <c r="H18" s="1"/>
      <c r="I18" s="1">
        <v>544</v>
      </c>
      <c r="J18" s="1">
        <f t="shared" si="0"/>
        <v>38.86</v>
      </c>
    </row>
    <row r="19" spans="1:10" x14ac:dyDescent="0.3">
      <c r="A19" s="1">
        <v>15</v>
      </c>
      <c r="B19" s="1" t="s">
        <v>70</v>
      </c>
      <c r="C19" s="2" t="s">
        <v>71</v>
      </c>
      <c r="D19" s="1"/>
      <c r="E19" s="1" t="s">
        <v>72</v>
      </c>
      <c r="F19" s="1" t="s">
        <v>30</v>
      </c>
      <c r="G19" s="1"/>
      <c r="H19" s="1"/>
      <c r="I19" s="1">
        <v>548</v>
      </c>
      <c r="J19" s="1">
        <f t="shared" si="0"/>
        <v>39.14</v>
      </c>
    </row>
    <row r="20" spans="1:10" x14ac:dyDescent="0.3">
      <c r="A20" s="1">
        <v>16</v>
      </c>
      <c r="B20" s="1" t="s">
        <v>73</v>
      </c>
      <c r="C20" s="2" t="s">
        <v>74</v>
      </c>
      <c r="D20" s="1"/>
      <c r="E20" s="1" t="s">
        <v>75</v>
      </c>
      <c r="F20" s="1" t="s">
        <v>30</v>
      </c>
      <c r="G20" s="1"/>
      <c r="H20" s="1"/>
      <c r="I20" s="1">
        <v>557</v>
      </c>
      <c r="J20" s="1">
        <f t="shared" si="0"/>
        <v>39.79</v>
      </c>
    </row>
    <row r="21" spans="1:10" x14ac:dyDescent="0.3">
      <c r="A21" s="1">
        <v>17</v>
      </c>
      <c r="B21" s="1" t="s">
        <v>76</v>
      </c>
      <c r="C21" s="2" t="s">
        <v>77</v>
      </c>
      <c r="D21" s="1"/>
      <c r="E21" s="1" t="s">
        <v>78</v>
      </c>
      <c r="F21" s="1" t="s">
        <v>19</v>
      </c>
      <c r="G21" s="1"/>
      <c r="H21" s="1"/>
      <c r="I21" s="1">
        <v>590</v>
      </c>
      <c r="J21" s="1">
        <f t="shared" si="0"/>
        <v>42.14</v>
      </c>
    </row>
    <row r="22" spans="1:10" x14ac:dyDescent="0.3">
      <c r="A22" s="1">
        <v>18</v>
      </c>
      <c r="B22" s="1" t="s">
        <v>79</v>
      </c>
      <c r="C22" s="2" t="s">
        <v>80</v>
      </c>
      <c r="D22" s="1"/>
      <c r="E22" s="1" t="s">
        <v>81</v>
      </c>
      <c r="F22" s="1" t="s">
        <v>30</v>
      </c>
      <c r="G22" s="1" t="s">
        <v>82</v>
      </c>
      <c r="H22" s="1"/>
      <c r="I22" s="1">
        <v>621</v>
      </c>
      <c r="J22" s="1">
        <f t="shared" si="0"/>
        <v>44.36</v>
      </c>
    </row>
    <row r="23" spans="1:10" x14ac:dyDescent="0.3">
      <c r="A23" s="1">
        <v>19</v>
      </c>
      <c r="B23" s="1" t="s">
        <v>83</v>
      </c>
      <c r="C23" s="2" t="s">
        <v>84</v>
      </c>
      <c r="D23" s="1"/>
      <c r="E23" s="1" t="s">
        <v>85</v>
      </c>
      <c r="F23" s="1" t="s">
        <v>30</v>
      </c>
      <c r="G23" s="1"/>
      <c r="H23" s="1"/>
      <c r="I23" s="1">
        <v>630</v>
      </c>
      <c r="J23" s="1">
        <f t="shared" si="0"/>
        <v>45</v>
      </c>
    </row>
    <row r="24" spans="1:10" x14ac:dyDescent="0.3">
      <c r="A24" s="1">
        <v>20</v>
      </c>
      <c r="B24" s="1" t="s">
        <v>86</v>
      </c>
      <c r="C24" s="2" t="s">
        <v>87</v>
      </c>
      <c r="D24" s="1"/>
      <c r="E24" s="1" t="s">
        <v>88</v>
      </c>
      <c r="F24" s="1" t="s">
        <v>19</v>
      </c>
      <c r="G24" s="1" t="s">
        <v>82</v>
      </c>
      <c r="H24" s="1"/>
      <c r="I24" s="1">
        <v>634</v>
      </c>
      <c r="J24" s="1">
        <f t="shared" si="0"/>
        <v>45.29</v>
      </c>
    </row>
    <row r="25" spans="1:10" x14ac:dyDescent="0.3">
      <c r="A25" s="1">
        <v>21</v>
      </c>
      <c r="B25" s="1" t="s">
        <v>89</v>
      </c>
      <c r="C25" s="2" t="s">
        <v>90</v>
      </c>
      <c r="D25" s="1"/>
      <c r="E25" s="1" t="s">
        <v>91</v>
      </c>
      <c r="F25" s="1" t="s">
        <v>30</v>
      </c>
      <c r="G25" s="1" t="s">
        <v>82</v>
      </c>
      <c r="H25" s="1"/>
      <c r="I25" s="1">
        <v>644</v>
      </c>
      <c r="J25" s="1">
        <f t="shared" si="0"/>
        <v>46</v>
      </c>
    </row>
    <row r="26" spans="1:10" x14ac:dyDescent="0.3">
      <c r="A26" s="1"/>
      <c r="B26" s="1"/>
      <c r="C26" s="2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2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2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2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2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2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2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2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2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2"/>
      <c r="D37" s="1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2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2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2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2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2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2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2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2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2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2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2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2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2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2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2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2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2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2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2"/>
      <c r="D56" s="1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2"/>
      <c r="D57" s="1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2"/>
      <c r="D58" s="1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2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2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2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2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2"/>
      <c r="D63" s="1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2"/>
      <c r="D64" s="1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2"/>
      <c r="D65" s="1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2"/>
      <c r="D66" s="1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2"/>
      <c r="D67" s="1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2"/>
      <c r="D68" s="1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2"/>
      <c r="D69" s="1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2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2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2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2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2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2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2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2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2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2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2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2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2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2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2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2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2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2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2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2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2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2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2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2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2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2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2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2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2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2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2"/>
      <c r="D100" s="1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2"/>
      <c r="D101" s="1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2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2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2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2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2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2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2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2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2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2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2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2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2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2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2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2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2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2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2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2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2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2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2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2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2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2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2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2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2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2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2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2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2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2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2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2"/>
      <c r="D137" s="1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2"/>
      <c r="D138" s="1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2"/>
      <c r="D139" s="1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2"/>
      <c r="D140" s="1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2"/>
      <c r="D141" s="1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2"/>
      <c r="D142" s="1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2"/>
      <c r="D143" s="1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2"/>
      <c r="D144" s="1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10" x14ac:dyDescent="0.3">
      <c r="A146" s="1"/>
      <c r="B146" s="1"/>
      <c r="C146" s="2"/>
      <c r="D146" s="1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2"/>
      <c r="D147" s="1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2"/>
      <c r="D148" s="1"/>
      <c r="E148" s="1"/>
      <c r="F148" s="1"/>
      <c r="G148" s="1"/>
      <c r="H148" s="1"/>
      <c r="I148" s="1"/>
      <c r="J148" s="1"/>
    </row>
    <row r="149" spans="1:10" x14ac:dyDescent="0.3">
      <c r="A149" s="1"/>
      <c r="B149" s="1"/>
      <c r="C149" s="2"/>
      <c r="D149" s="1"/>
      <c r="E149" s="1"/>
      <c r="F149" s="1"/>
      <c r="G149" s="1"/>
      <c r="H149" s="1"/>
      <c r="I149" s="1"/>
      <c r="J149" s="1"/>
    </row>
    <row r="150" spans="1:10" x14ac:dyDescent="0.3">
      <c r="A150" s="1"/>
      <c r="B150" s="1"/>
      <c r="C150" s="2"/>
      <c r="D150" s="1"/>
      <c r="E150" s="1"/>
      <c r="F150" s="1"/>
      <c r="G150" s="1"/>
      <c r="H150" s="1"/>
      <c r="I150" s="1"/>
      <c r="J150" s="1"/>
    </row>
    <row r="151" spans="1:10" x14ac:dyDescent="0.3">
      <c r="A151" s="1"/>
      <c r="B151" s="1"/>
      <c r="C151" s="2"/>
      <c r="D151" s="1"/>
      <c r="E151" s="1"/>
      <c r="F151" s="1"/>
      <c r="G151" s="1"/>
      <c r="H151" s="1"/>
      <c r="I151" s="1"/>
      <c r="J151" s="1"/>
    </row>
    <row r="152" spans="1:10" x14ac:dyDescent="0.3">
      <c r="A152" s="1"/>
      <c r="B152" s="1"/>
      <c r="C152" s="2"/>
      <c r="D152" s="1"/>
      <c r="E152" s="1"/>
      <c r="F152" s="1"/>
      <c r="G152" s="1"/>
      <c r="H152" s="1"/>
      <c r="I152" s="1"/>
      <c r="J152" s="1"/>
    </row>
    <row r="153" spans="1:10" x14ac:dyDescent="0.3">
      <c r="A153" s="1"/>
      <c r="B153" s="1"/>
      <c r="C153" s="2"/>
      <c r="D153" s="1"/>
      <c r="E153" s="1"/>
      <c r="F153" s="1"/>
      <c r="G153" s="1"/>
      <c r="H153" s="1"/>
      <c r="I153" s="1"/>
      <c r="J153" s="1"/>
    </row>
    <row r="154" spans="1:10" x14ac:dyDescent="0.3">
      <c r="A154" s="1"/>
      <c r="B154" s="1"/>
      <c r="C154" s="2"/>
      <c r="D154" s="1"/>
      <c r="E154" s="1"/>
      <c r="F154" s="1"/>
      <c r="G154" s="1"/>
      <c r="H154" s="1"/>
      <c r="I154" s="1"/>
      <c r="J154" s="1"/>
    </row>
    <row r="155" spans="1:10" x14ac:dyDescent="0.3">
      <c r="A155" s="1"/>
      <c r="B155" s="1"/>
      <c r="C155" s="2"/>
      <c r="D155" s="1"/>
      <c r="E155" s="1"/>
      <c r="F155" s="1"/>
      <c r="G155" s="1"/>
      <c r="H155" s="1"/>
      <c r="I155" s="1"/>
      <c r="J155" s="1"/>
    </row>
    <row r="156" spans="1:10" x14ac:dyDescent="0.3">
      <c r="A156" s="1"/>
      <c r="B156" s="1"/>
      <c r="C156" s="2"/>
      <c r="D156" s="1"/>
      <c r="E156" s="1"/>
      <c r="F156" s="1"/>
      <c r="G156" s="1"/>
      <c r="H156" s="1"/>
      <c r="I156" s="1"/>
      <c r="J156" s="1"/>
    </row>
    <row r="157" spans="1:10" x14ac:dyDescent="0.3">
      <c r="A157" s="1"/>
      <c r="B157" s="1"/>
      <c r="C157" s="2"/>
      <c r="D157" s="1"/>
      <c r="E157" s="1"/>
      <c r="F157" s="1"/>
      <c r="G157" s="1"/>
      <c r="H157" s="1"/>
      <c r="I157" s="1"/>
      <c r="J157" s="1"/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zoomScaleNormal="100" workbookViewId="0">
      <selection activeCell="G19" sqref="G19"/>
    </sheetView>
  </sheetViews>
  <sheetFormatPr defaultColWidth="11.5546875" defaultRowHeight="14.4" x14ac:dyDescent="0.3"/>
  <cols>
    <col min="2" max="2" width="18.6640625" customWidth="1"/>
    <col min="4" max="4" width="11.5546875" hidden="1"/>
    <col min="5" max="5" width="25" customWidth="1"/>
    <col min="8" max="8" width="11.5546875" hidden="1"/>
    <col min="11" max="11" width="17.88671875" customWidth="1"/>
    <col min="12" max="12" width="15.77734375" customWidth="1"/>
    <col min="13" max="13" width="22" customWidth="1"/>
    <col min="14" max="14" width="23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1</v>
      </c>
      <c r="N2" s="7">
        <f>COUNTIFS(J1:J495, "&gt;=40", J1:J495, "&lt;=59.9999")</f>
        <v>9</v>
      </c>
      <c r="O2" s="7">
        <f>SUM(L2:N2)</f>
        <v>10</v>
      </c>
    </row>
    <row r="3" spans="1:15" ht="17.399999999999999" customHeight="1" x14ac:dyDescent="0.35">
      <c r="A3" s="26" t="s">
        <v>404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5.6" customHeight="1" x14ac:dyDescent="0.3">
      <c r="A4" s="18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94</v>
      </c>
      <c r="C5" s="2" t="s">
        <v>95</v>
      </c>
      <c r="D5" s="1"/>
      <c r="E5" s="1" t="s">
        <v>96</v>
      </c>
      <c r="F5" s="1" t="s">
        <v>19</v>
      </c>
      <c r="G5" s="1" t="s">
        <v>97</v>
      </c>
      <c r="H5" s="1"/>
      <c r="I5" s="1">
        <v>422</v>
      </c>
      <c r="J5" s="1">
        <f t="shared" ref="J5:J14" si="0">I5/8</f>
        <v>52.75</v>
      </c>
    </row>
    <row r="6" spans="1:15" x14ac:dyDescent="0.3">
      <c r="A6" s="1">
        <v>2</v>
      </c>
      <c r="B6" s="1" t="s">
        <v>98</v>
      </c>
      <c r="C6" s="2" t="s">
        <v>99</v>
      </c>
      <c r="D6" s="1"/>
      <c r="E6" s="1" t="s">
        <v>100</v>
      </c>
      <c r="F6" s="1" t="s">
        <v>30</v>
      </c>
      <c r="G6" s="1" t="s">
        <v>97</v>
      </c>
      <c r="H6" s="1"/>
      <c r="I6" s="1">
        <v>354</v>
      </c>
      <c r="J6" s="1">
        <f t="shared" si="0"/>
        <v>44.25</v>
      </c>
    </row>
    <row r="7" spans="1:15" x14ac:dyDescent="0.3">
      <c r="A7" s="1">
        <v>3</v>
      </c>
      <c r="B7" s="1" t="s">
        <v>101</v>
      </c>
      <c r="C7" s="2" t="s">
        <v>102</v>
      </c>
      <c r="D7" s="1"/>
      <c r="E7" s="1" t="s">
        <v>103</v>
      </c>
      <c r="F7" s="1" t="s">
        <v>30</v>
      </c>
      <c r="G7" s="1" t="s">
        <v>97</v>
      </c>
      <c r="H7" s="1"/>
      <c r="I7" s="1">
        <v>369</v>
      </c>
      <c r="J7" s="1">
        <f t="shared" si="0"/>
        <v>46.125</v>
      </c>
    </row>
    <row r="8" spans="1:15" x14ac:dyDescent="0.3">
      <c r="A8" s="1">
        <v>4</v>
      </c>
      <c r="B8" s="1" t="s">
        <v>104</v>
      </c>
      <c r="C8" s="2" t="s">
        <v>105</v>
      </c>
      <c r="D8" s="1"/>
      <c r="E8" s="1" t="s">
        <v>106</v>
      </c>
      <c r="F8" s="1" t="s">
        <v>19</v>
      </c>
      <c r="G8" s="1" t="s">
        <v>97</v>
      </c>
      <c r="H8" s="1"/>
      <c r="I8" s="1">
        <v>331</v>
      </c>
      <c r="J8" s="1">
        <f t="shared" si="0"/>
        <v>41.375</v>
      </c>
    </row>
    <row r="9" spans="1:15" x14ac:dyDescent="0.3">
      <c r="A9" s="1">
        <v>5</v>
      </c>
      <c r="B9" s="1" t="s">
        <v>107</v>
      </c>
      <c r="C9" s="2" t="s">
        <v>108</v>
      </c>
      <c r="D9" s="1"/>
      <c r="E9" s="1" t="s">
        <v>109</v>
      </c>
      <c r="F9" s="1" t="s">
        <v>19</v>
      </c>
      <c r="G9" s="1" t="s">
        <v>97</v>
      </c>
      <c r="H9" s="1"/>
      <c r="I9" s="1">
        <v>410</v>
      </c>
      <c r="J9" s="1">
        <f t="shared" si="0"/>
        <v>51.25</v>
      </c>
    </row>
    <row r="10" spans="1:15" x14ac:dyDescent="0.3">
      <c r="A10" s="1">
        <v>6</v>
      </c>
      <c r="B10" s="1" t="s">
        <v>110</v>
      </c>
      <c r="C10" s="2" t="s">
        <v>111</v>
      </c>
      <c r="D10" s="1"/>
      <c r="E10" s="1" t="s">
        <v>112</v>
      </c>
      <c r="F10" s="1" t="s">
        <v>19</v>
      </c>
      <c r="G10" s="1" t="s">
        <v>97</v>
      </c>
      <c r="H10" s="1"/>
      <c r="I10" s="1">
        <v>389</v>
      </c>
      <c r="J10" s="1">
        <f t="shared" si="0"/>
        <v>48.625</v>
      </c>
    </row>
    <row r="11" spans="1:15" x14ac:dyDescent="0.3">
      <c r="A11" s="1">
        <v>7</v>
      </c>
      <c r="B11" s="1" t="s">
        <v>113</v>
      </c>
      <c r="C11" s="2" t="s">
        <v>114</v>
      </c>
      <c r="D11" s="1"/>
      <c r="E11" s="1" t="s">
        <v>115</v>
      </c>
      <c r="F11" s="1" t="s">
        <v>19</v>
      </c>
      <c r="G11" s="1" t="s">
        <v>97</v>
      </c>
      <c r="H11" s="1"/>
      <c r="I11" s="1">
        <v>335</v>
      </c>
      <c r="J11" s="1">
        <f t="shared" si="0"/>
        <v>41.875</v>
      </c>
    </row>
    <row r="12" spans="1:15" x14ac:dyDescent="0.3">
      <c r="A12" s="1">
        <v>8</v>
      </c>
      <c r="B12" s="1" t="s">
        <v>116</v>
      </c>
      <c r="C12" s="2" t="s">
        <v>117</v>
      </c>
      <c r="D12" s="1"/>
      <c r="E12" s="1" t="s">
        <v>118</v>
      </c>
      <c r="F12" s="1" t="s">
        <v>19</v>
      </c>
      <c r="G12" s="1" t="s">
        <v>97</v>
      </c>
      <c r="H12" s="1"/>
      <c r="I12" s="1">
        <v>431</v>
      </c>
      <c r="J12" s="1">
        <f t="shared" si="0"/>
        <v>53.875</v>
      </c>
    </row>
    <row r="13" spans="1:15" x14ac:dyDescent="0.3">
      <c r="A13" s="1">
        <v>9</v>
      </c>
      <c r="B13" s="1" t="s">
        <v>119</v>
      </c>
      <c r="C13" s="2" t="s">
        <v>120</v>
      </c>
      <c r="D13" s="1"/>
      <c r="E13" s="1" t="s">
        <v>121</v>
      </c>
      <c r="F13" s="1" t="s">
        <v>19</v>
      </c>
      <c r="G13" s="1" t="s">
        <v>97</v>
      </c>
      <c r="H13" s="1"/>
      <c r="I13" s="1">
        <v>330</v>
      </c>
      <c r="J13" s="1">
        <f t="shared" si="0"/>
        <v>41.25</v>
      </c>
    </row>
    <row r="14" spans="1:15" x14ac:dyDescent="0.3">
      <c r="A14" s="1">
        <v>10</v>
      </c>
      <c r="B14" s="1" t="s">
        <v>122</v>
      </c>
      <c r="C14" s="2" t="s">
        <v>123</v>
      </c>
      <c r="D14" s="1"/>
      <c r="E14" s="1" t="s">
        <v>124</v>
      </c>
      <c r="F14" s="1" t="s">
        <v>19</v>
      </c>
      <c r="G14" s="1" t="s">
        <v>97</v>
      </c>
      <c r="H14" s="1"/>
      <c r="I14" s="1">
        <v>505</v>
      </c>
      <c r="J14" s="1">
        <f t="shared" si="0"/>
        <v>63.125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"/>
  <sheetViews>
    <sheetView tabSelected="1" zoomScaleNormal="100" workbookViewId="0">
      <selection activeCell="I18" sqref="I18"/>
    </sheetView>
  </sheetViews>
  <sheetFormatPr defaultColWidth="11.5546875" defaultRowHeight="14.4" x14ac:dyDescent="0.3"/>
  <cols>
    <col min="2" max="2" width="25.33203125" customWidth="1"/>
    <col min="3" max="3" width="23.33203125" customWidth="1"/>
    <col min="4" max="4" width="11.5546875" hidden="1"/>
    <col min="5" max="5" width="25.88671875" customWidth="1"/>
    <col min="8" max="8" width="11.5546875" hidden="1"/>
    <col min="11" max="11" width="18.5546875" customWidth="1"/>
    <col min="12" max="12" width="18" customWidth="1"/>
    <col min="13" max="13" width="18.88671875" customWidth="1"/>
    <col min="14" max="14" width="17.44140625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2</v>
      </c>
      <c r="N2" s="7">
        <f>COUNTIFS(J1:J495, "&gt;=40", J1:J495, "&lt;=59.9999")</f>
        <v>1</v>
      </c>
      <c r="O2" s="7">
        <f>SUM(L2:N2)</f>
        <v>3</v>
      </c>
    </row>
    <row r="3" spans="1:15" ht="17.399999999999999" customHeight="1" x14ac:dyDescent="0.35">
      <c r="A3" s="26" t="s">
        <v>405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8" customHeight="1" x14ac:dyDescent="0.3">
      <c r="A4" s="18" t="s">
        <v>6</v>
      </c>
      <c r="B4" s="15" t="s">
        <v>7</v>
      </c>
      <c r="C4" s="16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125</v>
      </c>
      <c r="C5" s="2" t="s">
        <v>126</v>
      </c>
      <c r="D5" s="1"/>
      <c r="E5" s="1" t="s">
        <v>127</v>
      </c>
      <c r="F5" s="1" t="s">
        <v>19</v>
      </c>
      <c r="G5" s="1" t="s">
        <v>128</v>
      </c>
      <c r="H5" s="1"/>
      <c r="I5" s="1">
        <v>549</v>
      </c>
      <c r="J5" s="1">
        <f>I5/8</f>
        <v>68.625</v>
      </c>
    </row>
    <row r="6" spans="1:15" x14ac:dyDescent="0.3">
      <c r="A6" s="1">
        <v>2</v>
      </c>
      <c r="B6" s="1" t="s">
        <v>129</v>
      </c>
      <c r="C6" s="2" t="s">
        <v>130</v>
      </c>
      <c r="D6" s="1"/>
      <c r="E6" s="1" t="s">
        <v>131</v>
      </c>
      <c r="F6" s="1" t="s">
        <v>19</v>
      </c>
      <c r="G6" s="1" t="s">
        <v>128</v>
      </c>
      <c r="H6" s="1"/>
      <c r="I6" s="1">
        <v>407</v>
      </c>
      <c r="J6" s="1">
        <f>I6/8</f>
        <v>50.875</v>
      </c>
    </row>
    <row r="7" spans="1:15" x14ac:dyDescent="0.3">
      <c r="A7" s="1">
        <v>3</v>
      </c>
      <c r="B7" s="1" t="s">
        <v>419</v>
      </c>
      <c r="C7" s="2" t="s">
        <v>420</v>
      </c>
      <c r="D7" s="1"/>
      <c r="E7" s="1" t="s">
        <v>421</v>
      </c>
      <c r="F7" s="1" t="s">
        <v>19</v>
      </c>
      <c r="G7" s="1" t="s">
        <v>128</v>
      </c>
      <c r="H7" s="1"/>
      <c r="I7" s="1">
        <v>515</v>
      </c>
      <c r="J7" s="1">
        <f>I7/8</f>
        <v>64.375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"/>
  <sheetViews>
    <sheetView zoomScaleNormal="100" workbookViewId="0">
      <selection activeCell="G15" sqref="G15"/>
    </sheetView>
  </sheetViews>
  <sheetFormatPr defaultColWidth="11.5546875" defaultRowHeight="14.4" x14ac:dyDescent="0.3"/>
  <cols>
    <col min="2" max="2" width="21.6640625" customWidth="1"/>
    <col min="4" max="4" width="11.5546875" hidden="1"/>
    <col min="5" max="5" width="28.4414062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"&gt;=40", J1:J495, "&lt;=59.9999")</f>
        <v>5</v>
      </c>
      <c r="O2" s="7">
        <f>SUM(L2:N2)</f>
        <v>5</v>
      </c>
    </row>
    <row r="3" spans="1:15" ht="17.399999999999999" customHeight="1" x14ac:dyDescent="0.35">
      <c r="A3" s="26" t="s">
        <v>406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9.8" customHeight="1" x14ac:dyDescent="0.3">
      <c r="A4" s="18" t="s">
        <v>6</v>
      </c>
      <c r="B4" s="15" t="s">
        <v>7</v>
      </c>
      <c r="C4" s="16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132</v>
      </c>
      <c r="C5" s="2" t="s">
        <v>133</v>
      </c>
      <c r="D5" s="1"/>
      <c r="E5" s="1" t="s">
        <v>134</v>
      </c>
      <c r="F5" s="1" t="s">
        <v>19</v>
      </c>
      <c r="G5" s="1" t="s">
        <v>135</v>
      </c>
      <c r="H5" s="1"/>
      <c r="I5" s="1">
        <v>387</v>
      </c>
      <c r="J5" s="1">
        <f>I5/8</f>
        <v>48.375</v>
      </c>
    </row>
    <row r="6" spans="1:15" x14ac:dyDescent="0.3">
      <c r="A6" s="1">
        <v>2</v>
      </c>
      <c r="B6" s="1" t="s">
        <v>136</v>
      </c>
      <c r="C6" s="2" t="s">
        <v>137</v>
      </c>
      <c r="D6" s="1"/>
      <c r="E6" s="1" t="s">
        <v>138</v>
      </c>
      <c r="F6" s="1" t="s">
        <v>30</v>
      </c>
      <c r="G6" s="1" t="s">
        <v>135</v>
      </c>
      <c r="H6" s="1"/>
      <c r="I6" s="1">
        <v>373</v>
      </c>
      <c r="J6" s="1">
        <f>I6/8</f>
        <v>46.625</v>
      </c>
    </row>
    <row r="7" spans="1:15" x14ac:dyDescent="0.3">
      <c r="A7" s="1">
        <v>3</v>
      </c>
      <c r="B7" s="1" t="s">
        <v>139</v>
      </c>
      <c r="C7" s="2" t="s">
        <v>140</v>
      </c>
      <c r="D7" s="1"/>
      <c r="E7" s="1" t="s">
        <v>141</v>
      </c>
      <c r="F7" s="1" t="s">
        <v>19</v>
      </c>
      <c r="G7" s="1" t="s">
        <v>135</v>
      </c>
      <c r="H7" s="1"/>
      <c r="I7" s="1">
        <v>360</v>
      </c>
      <c r="J7" s="1">
        <f>I7/8</f>
        <v>45</v>
      </c>
    </row>
    <row r="8" spans="1:15" x14ac:dyDescent="0.3">
      <c r="A8" s="1">
        <v>4</v>
      </c>
      <c r="B8" s="1" t="s">
        <v>142</v>
      </c>
      <c r="C8" s="2" t="s">
        <v>143</v>
      </c>
      <c r="D8" s="1"/>
      <c r="E8" s="1" t="s">
        <v>144</v>
      </c>
      <c r="F8" s="1" t="s">
        <v>19</v>
      </c>
      <c r="G8" s="1" t="s">
        <v>135</v>
      </c>
      <c r="H8" s="1"/>
      <c r="I8" s="1">
        <v>373</v>
      </c>
      <c r="J8" s="1">
        <f>I8/8</f>
        <v>46.625</v>
      </c>
    </row>
    <row r="9" spans="1:15" x14ac:dyDescent="0.3">
      <c r="A9" s="1">
        <v>5</v>
      </c>
      <c r="B9" s="1" t="s">
        <v>145</v>
      </c>
      <c r="C9" s="2" t="s">
        <v>146</v>
      </c>
      <c r="D9" s="1"/>
      <c r="E9" s="1" t="s">
        <v>147</v>
      </c>
      <c r="F9" s="1" t="s">
        <v>19</v>
      </c>
      <c r="G9" s="1" t="s">
        <v>135</v>
      </c>
      <c r="H9" s="1"/>
      <c r="I9" s="1">
        <v>384</v>
      </c>
      <c r="J9" s="1">
        <f>I9/8</f>
        <v>48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"/>
  <sheetViews>
    <sheetView zoomScaleNormal="100" workbookViewId="0">
      <selection activeCell="G14" sqref="G14"/>
    </sheetView>
  </sheetViews>
  <sheetFormatPr defaultColWidth="11.5546875" defaultRowHeight="14.4" x14ac:dyDescent="0.3"/>
  <cols>
    <col min="2" max="2" width="20.5546875" customWidth="1"/>
    <col min="4" max="4" width="11.5546875" hidden="1"/>
    <col min="5" max="5" width="21.44140625" customWidth="1"/>
    <col min="8" max="8" width="11.5546875" hidden="1"/>
    <col min="11" max="11" width="20.33203125" customWidth="1"/>
    <col min="12" max="12" width="18.33203125" customWidth="1"/>
    <col min="13" max="13" width="20.21875" customWidth="1"/>
    <col min="14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"&gt;=40", J1:J495, "&lt;=59.9999")</f>
        <v>3</v>
      </c>
      <c r="O2" s="7">
        <f>SUM(L2:N2)</f>
        <v>3</v>
      </c>
    </row>
    <row r="3" spans="1:15" ht="17.399999999999999" customHeight="1" x14ac:dyDescent="0.35">
      <c r="A3" s="26" t="s">
        <v>407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54.6" customHeight="1" x14ac:dyDescent="0.3">
      <c r="A4" s="18" t="s">
        <v>6</v>
      </c>
      <c r="B4" s="15" t="s">
        <v>7</v>
      </c>
      <c r="C4" s="16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148</v>
      </c>
      <c r="C5" s="2" t="s">
        <v>149</v>
      </c>
      <c r="D5" s="1"/>
      <c r="E5" s="1" t="s">
        <v>150</v>
      </c>
      <c r="F5" s="1" t="s">
        <v>19</v>
      </c>
      <c r="G5" s="1" t="s">
        <v>151</v>
      </c>
      <c r="H5" s="1"/>
      <c r="I5" s="1">
        <v>439</v>
      </c>
      <c r="J5" s="1">
        <f>I5/8</f>
        <v>54.875</v>
      </c>
    </row>
    <row r="6" spans="1:15" x14ac:dyDescent="0.3">
      <c r="A6" s="1">
        <v>2</v>
      </c>
      <c r="B6" s="1" t="s">
        <v>152</v>
      </c>
      <c r="C6" s="2" t="s">
        <v>44</v>
      </c>
      <c r="D6" s="1"/>
      <c r="E6" s="1" t="s">
        <v>153</v>
      </c>
      <c r="F6" s="1" t="s">
        <v>19</v>
      </c>
      <c r="G6" s="1" t="s">
        <v>151</v>
      </c>
      <c r="H6" s="1"/>
      <c r="I6" s="1">
        <v>394</v>
      </c>
      <c r="J6" s="1">
        <f>I6/8</f>
        <v>49.25</v>
      </c>
    </row>
    <row r="7" spans="1:15" x14ac:dyDescent="0.3">
      <c r="A7" s="1">
        <v>3</v>
      </c>
      <c r="B7" s="1" t="s">
        <v>154</v>
      </c>
      <c r="C7" s="2" t="s">
        <v>155</v>
      </c>
      <c r="D7" s="1"/>
      <c r="E7" s="1" t="s">
        <v>156</v>
      </c>
      <c r="F7" s="1" t="s">
        <v>30</v>
      </c>
      <c r="G7" s="1" t="s">
        <v>151</v>
      </c>
      <c r="H7" s="1"/>
      <c r="I7" s="1">
        <v>373</v>
      </c>
      <c r="J7" s="1">
        <f>I7/8</f>
        <v>46.625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zoomScaleNormal="100" workbookViewId="0">
      <selection activeCell="J18" sqref="J18"/>
    </sheetView>
  </sheetViews>
  <sheetFormatPr defaultColWidth="11.5546875" defaultRowHeight="14.4" x14ac:dyDescent="0.3"/>
  <cols>
    <col min="2" max="2" width="21.33203125" customWidth="1"/>
    <col min="4" max="4" width="11.5546875" hidden="1"/>
    <col min="5" max="5" width="22.2187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3</v>
      </c>
      <c r="N2" s="7">
        <f>COUNTIFS(J1:J495, "&gt;=40", J1:J495, "&lt;=59.9999")</f>
        <v>5</v>
      </c>
      <c r="O2" s="7">
        <f>SUM(L2:N2)</f>
        <v>8</v>
      </c>
    </row>
    <row r="3" spans="1:15" ht="17.399999999999999" customHeight="1" x14ac:dyDescent="0.35">
      <c r="A3" s="26" t="s">
        <v>408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51" customHeight="1" x14ac:dyDescent="0.3">
      <c r="A4" s="18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157</v>
      </c>
      <c r="C5" s="2" t="s">
        <v>158</v>
      </c>
      <c r="D5" s="1"/>
      <c r="E5" s="1" t="s">
        <v>159</v>
      </c>
      <c r="F5" s="1" t="s">
        <v>19</v>
      </c>
      <c r="G5" s="1" t="s">
        <v>160</v>
      </c>
      <c r="H5" s="1"/>
      <c r="I5" s="1">
        <v>452</v>
      </c>
      <c r="J5" s="1">
        <f t="shared" ref="J5:J12" si="0">I5/8</f>
        <v>56.5</v>
      </c>
    </row>
    <row r="6" spans="1:15" x14ac:dyDescent="0.3">
      <c r="A6" s="1">
        <v>2</v>
      </c>
      <c r="B6" s="1" t="s">
        <v>161</v>
      </c>
      <c r="C6" s="2" t="s">
        <v>162</v>
      </c>
      <c r="D6" s="1"/>
      <c r="E6" s="1" t="s">
        <v>163</v>
      </c>
      <c r="F6" s="1" t="s">
        <v>19</v>
      </c>
      <c r="G6" s="1" t="s">
        <v>160</v>
      </c>
      <c r="H6" s="1"/>
      <c r="I6" s="1">
        <v>494</v>
      </c>
      <c r="J6" s="1">
        <f t="shared" si="0"/>
        <v>61.75</v>
      </c>
    </row>
    <row r="7" spans="1:15" x14ac:dyDescent="0.3">
      <c r="A7" s="1">
        <v>3</v>
      </c>
      <c r="B7" s="1" t="s">
        <v>164</v>
      </c>
      <c r="C7" s="2" t="s">
        <v>165</v>
      </c>
      <c r="D7" s="1"/>
      <c r="E7" s="1" t="s">
        <v>166</v>
      </c>
      <c r="F7" s="1" t="s">
        <v>19</v>
      </c>
      <c r="G7" s="1" t="s">
        <v>160</v>
      </c>
      <c r="H7" s="1"/>
      <c r="I7" s="1">
        <v>433</v>
      </c>
      <c r="J7" s="1">
        <f t="shared" si="0"/>
        <v>54.125</v>
      </c>
    </row>
    <row r="8" spans="1:15" x14ac:dyDescent="0.3">
      <c r="A8" s="1">
        <v>4</v>
      </c>
      <c r="B8" s="1" t="s">
        <v>167</v>
      </c>
      <c r="C8" s="2" t="s">
        <v>168</v>
      </c>
      <c r="D8" s="1"/>
      <c r="E8" s="1" t="s">
        <v>63</v>
      </c>
      <c r="F8" s="1" t="s">
        <v>19</v>
      </c>
      <c r="G8" s="1" t="s">
        <v>160</v>
      </c>
      <c r="H8" s="1"/>
      <c r="I8" s="1">
        <v>404</v>
      </c>
      <c r="J8" s="1">
        <f t="shared" si="0"/>
        <v>50.5</v>
      </c>
    </row>
    <row r="9" spans="1:15" x14ac:dyDescent="0.3">
      <c r="A9" s="1">
        <v>5</v>
      </c>
      <c r="B9" s="1" t="s">
        <v>169</v>
      </c>
      <c r="C9" s="2" t="s">
        <v>170</v>
      </c>
      <c r="D9" s="1"/>
      <c r="E9" s="1" t="s">
        <v>171</v>
      </c>
      <c r="F9" s="1" t="s">
        <v>30</v>
      </c>
      <c r="G9" s="1" t="s">
        <v>160</v>
      </c>
      <c r="H9" s="1"/>
      <c r="I9" s="1">
        <v>527</v>
      </c>
      <c r="J9" s="1">
        <f t="shared" si="0"/>
        <v>65.875</v>
      </c>
    </row>
    <row r="10" spans="1:15" x14ac:dyDescent="0.3">
      <c r="A10" s="1">
        <v>6</v>
      </c>
      <c r="B10" s="1" t="s">
        <v>172</v>
      </c>
      <c r="C10" s="2" t="s">
        <v>173</v>
      </c>
      <c r="D10" s="1"/>
      <c r="E10" s="1" t="s">
        <v>174</v>
      </c>
      <c r="F10" s="1" t="s">
        <v>19</v>
      </c>
      <c r="G10" s="1" t="s">
        <v>160</v>
      </c>
      <c r="H10" s="1"/>
      <c r="I10" s="1">
        <v>442</v>
      </c>
      <c r="J10" s="1">
        <f t="shared" si="0"/>
        <v>55.25</v>
      </c>
    </row>
    <row r="11" spans="1:15" x14ac:dyDescent="0.3">
      <c r="A11" s="1">
        <v>7</v>
      </c>
      <c r="B11" s="1" t="s">
        <v>175</v>
      </c>
      <c r="C11" s="2" t="s">
        <v>176</v>
      </c>
      <c r="D11" s="1"/>
      <c r="E11" s="1" t="s">
        <v>177</v>
      </c>
      <c r="F11" s="1" t="s">
        <v>19</v>
      </c>
      <c r="G11" s="1" t="s">
        <v>160</v>
      </c>
      <c r="H11" s="1"/>
      <c r="I11" s="1">
        <v>570</v>
      </c>
      <c r="J11" s="1">
        <f t="shared" si="0"/>
        <v>71.25</v>
      </c>
    </row>
    <row r="12" spans="1:15" x14ac:dyDescent="0.3">
      <c r="A12" s="1">
        <v>8</v>
      </c>
      <c r="B12" s="1" t="s">
        <v>416</v>
      </c>
      <c r="C12" s="2" t="s">
        <v>417</v>
      </c>
      <c r="D12" s="1"/>
      <c r="E12" s="1" t="s">
        <v>418</v>
      </c>
      <c r="F12" s="1" t="s">
        <v>19</v>
      </c>
      <c r="G12" s="1" t="s">
        <v>160</v>
      </c>
      <c r="H12" s="1"/>
      <c r="I12" s="1">
        <v>464</v>
      </c>
      <c r="J12" s="1">
        <f t="shared" si="0"/>
        <v>58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zoomScaleNormal="100" workbookViewId="0">
      <selection activeCell="L2" sqref="L2"/>
    </sheetView>
  </sheetViews>
  <sheetFormatPr defaultColWidth="11.5546875" defaultRowHeight="14.4" x14ac:dyDescent="0.3"/>
  <cols>
    <col min="2" max="2" width="20.88671875" customWidth="1"/>
    <col min="3" max="3" width="12.6640625" customWidth="1"/>
    <col min="4" max="4" width="11.5546875" hidden="1"/>
    <col min="5" max="5" width="22.10937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2</v>
      </c>
      <c r="N2" s="7">
        <f>COUNTIFS(J1:J495, "&gt;=40", J1:J495, "&lt;=59.9999")</f>
        <v>29</v>
      </c>
      <c r="O2" s="7">
        <f>SUM(L2:N2)</f>
        <v>31</v>
      </c>
    </row>
    <row r="3" spans="1:15" ht="17.399999999999999" customHeight="1" x14ac:dyDescent="0.35">
      <c r="A3" s="26" t="s">
        <v>409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45.6" customHeight="1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178</v>
      </c>
      <c r="C5" s="2" t="s">
        <v>179</v>
      </c>
      <c r="D5" s="1"/>
      <c r="E5" s="1" t="s">
        <v>180</v>
      </c>
      <c r="F5" s="1" t="s">
        <v>19</v>
      </c>
      <c r="G5" s="1" t="s">
        <v>181</v>
      </c>
      <c r="H5" s="1"/>
      <c r="I5" s="1">
        <v>320</v>
      </c>
      <c r="J5" s="1">
        <f t="shared" ref="J5:J35" si="0">I5/8</f>
        <v>40</v>
      </c>
    </row>
    <row r="6" spans="1:15" x14ac:dyDescent="0.3">
      <c r="A6" s="1">
        <v>2</v>
      </c>
      <c r="B6" s="1" t="s">
        <v>182</v>
      </c>
      <c r="C6" s="2" t="s">
        <v>183</v>
      </c>
      <c r="D6" s="1"/>
      <c r="E6" s="1" t="s">
        <v>184</v>
      </c>
      <c r="F6" s="1" t="s">
        <v>30</v>
      </c>
      <c r="G6" s="1" t="s">
        <v>181</v>
      </c>
      <c r="H6" s="1"/>
      <c r="I6" s="1">
        <v>320</v>
      </c>
      <c r="J6" s="1">
        <f t="shared" si="0"/>
        <v>40</v>
      </c>
    </row>
    <row r="7" spans="1:15" x14ac:dyDescent="0.3">
      <c r="A7" s="1">
        <v>3</v>
      </c>
      <c r="B7" s="1" t="s">
        <v>185</v>
      </c>
      <c r="C7" s="2" t="s">
        <v>186</v>
      </c>
      <c r="D7" s="1"/>
      <c r="E7" s="1" t="s">
        <v>187</v>
      </c>
      <c r="F7" s="1" t="s">
        <v>19</v>
      </c>
      <c r="G7" s="1" t="s">
        <v>181</v>
      </c>
      <c r="H7" s="1"/>
      <c r="I7" s="1">
        <v>324</v>
      </c>
      <c r="J7" s="1">
        <f t="shared" si="0"/>
        <v>40.5</v>
      </c>
    </row>
    <row r="8" spans="1:15" x14ac:dyDescent="0.3">
      <c r="A8" s="1">
        <v>4</v>
      </c>
      <c r="B8" s="1" t="s">
        <v>188</v>
      </c>
      <c r="C8" s="2" t="s">
        <v>189</v>
      </c>
      <c r="D8" s="1"/>
      <c r="E8" s="1" t="s">
        <v>190</v>
      </c>
      <c r="F8" s="1" t="s">
        <v>30</v>
      </c>
      <c r="G8" s="1" t="s">
        <v>181</v>
      </c>
      <c r="H8" s="1"/>
      <c r="I8" s="1">
        <v>326</v>
      </c>
      <c r="J8" s="1">
        <f t="shared" si="0"/>
        <v>40.75</v>
      </c>
    </row>
    <row r="9" spans="1:15" x14ac:dyDescent="0.3">
      <c r="A9" s="1">
        <v>5</v>
      </c>
      <c r="B9" s="1" t="s">
        <v>191</v>
      </c>
      <c r="C9" s="2" t="s">
        <v>192</v>
      </c>
      <c r="D9" s="1"/>
      <c r="E9" s="1" t="s">
        <v>193</v>
      </c>
      <c r="F9" s="1" t="s">
        <v>30</v>
      </c>
      <c r="G9" s="1" t="s">
        <v>181</v>
      </c>
      <c r="H9" s="1"/>
      <c r="I9" s="1">
        <v>327</v>
      </c>
      <c r="J9" s="1">
        <f t="shared" si="0"/>
        <v>40.875</v>
      </c>
    </row>
    <row r="10" spans="1:15" x14ac:dyDescent="0.3">
      <c r="A10" s="1">
        <v>6</v>
      </c>
      <c r="B10" s="1" t="s">
        <v>194</v>
      </c>
      <c r="C10" s="2" t="s">
        <v>195</v>
      </c>
      <c r="D10" s="1"/>
      <c r="E10" s="1" t="s">
        <v>196</v>
      </c>
      <c r="F10" s="1" t="s">
        <v>19</v>
      </c>
      <c r="G10" s="1" t="s">
        <v>181</v>
      </c>
      <c r="H10" s="1"/>
      <c r="I10" s="1">
        <v>332</v>
      </c>
      <c r="J10" s="1">
        <f t="shared" si="0"/>
        <v>41.5</v>
      </c>
    </row>
    <row r="11" spans="1:15" x14ac:dyDescent="0.3">
      <c r="A11" s="1">
        <v>7</v>
      </c>
      <c r="B11" s="1" t="s">
        <v>197</v>
      </c>
      <c r="C11" s="2" t="s">
        <v>198</v>
      </c>
      <c r="D11" s="1"/>
      <c r="E11" s="1" t="s">
        <v>199</v>
      </c>
      <c r="F11" s="1" t="s">
        <v>30</v>
      </c>
      <c r="G11" s="1" t="s">
        <v>181</v>
      </c>
      <c r="H11" s="1"/>
      <c r="I11" s="1">
        <v>338</v>
      </c>
      <c r="J11" s="1">
        <f t="shared" si="0"/>
        <v>42.25</v>
      </c>
    </row>
    <row r="12" spans="1:15" x14ac:dyDescent="0.3">
      <c r="A12" s="1">
        <v>8</v>
      </c>
      <c r="B12" s="1" t="s">
        <v>200</v>
      </c>
      <c r="C12" s="2" t="s">
        <v>201</v>
      </c>
      <c r="D12" s="1"/>
      <c r="E12" s="1" t="s">
        <v>202</v>
      </c>
      <c r="F12" s="1" t="s">
        <v>19</v>
      </c>
      <c r="G12" s="1" t="s">
        <v>181</v>
      </c>
      <c r="H12" s="1"/>
      <c r="I12" s="1">
        <v>364</v>
      </c>
      <c r="J12" s="1">
        <f t="shared" si="0"/>
        <v>45.5</v>
      </c>
    </row>
    <row r="13" spans="1:15" x14ac:dyDescent="0.3">
      <c r="A13" s="1">
        <v>9</v>
      </c>
      <c r="B13" s="1" t="s">
        <v>203</v>
      </c>
      <c r="C13" s="2" t="s">
        <v>204</v>
      </c>
      <c r="D13" s="1"/>
      <c r="E13" s="1" t="s">
        <v>205</v>
      </c>
      <c r="F13" s="1" t="s">
        <v>19</v>
      </c>
      <c r="G13" s="1" t="s">
        <v>181</v>
      </c>
      <c r="H13" s="1"/>
      <c r="I13" s="1">
        <v>366</v>
      </c>
      <c r="J13" s="1">
        <f t="shared" si="0"/>
        <v>45.75</v>
      </c>
    </row>
    <row r="14" spans="1:15" x14ac:dyDescent="0.3">
      <c r="A14" s="1">
        <v>10</v>
      </c>
      <c r="B14" s="1" t="s">
        <v>206</v>
      </c>
      <c r="C14" s="2" t="s">
        <v>207</v>
      </c>
      <c r="D14" s="1"/>
      <c r="E14" s="1" t="s">
        <v>208</v>
      </c>
      <c r="F14" s="1" t="s">
        <v>30</v>
      </c>
      <c r="G14" s="1" t="s">
        <v>181</v>
      </c>
      <c r="H14" s="1"/>
      <c r="I14" s="1">
        <v>366</v>
      </c>
      <c r="J14" s="1">
        <f t="shared" si="0"/>
        <v>45.75</v>
      </c>
    </row>
    <row r="15" spans="1:15" x14ac:dyDescent="0.3">
      <c r="A15" s="1">
        <v>11</v>
      </c>
      <c r="B15" s="1" t="s">
        <v>209</v>
      </c>
      <c r="C15" s="2" t="s">
        <v>210</v>
      </c>
      <c r="D15" s="1"/>
      <c r="E15" s="1" t="s">
        <v>211</v>
      </c>
      <c r="F15" s="1" t="s">
        <v>19</v>
      </c>
      <c r="G15" s="1" t="s">
        <v>181</v>
      </c>
      <c r="H15" s="1"/>
      <c r="I15" s="1">
        <v>366</v>
      </c>
      <c r="J15" s="1">
        <f t="shared" si="0"/>
        <v>45.75</v>
      </c>
    </row>
    <row r="16" spans="1:15" x14ac:dyDescent="0.3">
      <c r="A16" s="1">
        <v>12</v>
      </c>
      <c r="B16" s="1" t="s">
        <v>212</v>
      </c>
      <c r="C16" s="2" t="s">
        <v>213</v>
      </c>
      <c r="D16" s="1"/>
      <c r="E16" s="1" t="s">
        <v>214</v>
      </c>
      <c r="F16" s="1" t="s">
        <v>19</v>
      </c>
      <c r="G16" s="1" t="s">
        <v>181</v>
      </c>
      <c r="H16" s="1"/>
      <c r="I16" s="1">
        <v>369</v>
      </c>
      <c r="J16" s="1">
        <f t="shared" si="0"/>
        <v>46.125</v>
      </c>
    </row>
    <row r="17" spans="1:10" x14ac:dyDescent="0.3">
      <c r="A17" s="1">
        <v>13</v>
      </c>
      <c r="B17" s="1" t="s">
        <v>215</v>
      </c>
      <c r="C17" s="2" t="s">
        <v>216</v>
      </c>
      <c r="D17" s="1"/>
      <c r="E17" s="1" t="s">
        <v>217</v>
      </c>
      <c r="F17" s="1" t="s">
        <v>30</v>
      </c>
      <c r="G17" s="1" t="s">
        <v>181</v>
      </c>
      <c r="H17" s="1"/>
      <c r="I17" s="1">
        <v>374</v>
      </c>
      <c r="J17" s="1">
        <f t="shared" si="0"/>
        <v>46.75</v>
      </c>
    </row>
    <row r="18" spans="1:10" x14ac:dyDescent="0.3">
      <c r="A18" s="1">
        <v>14</v>
      </c>
      <c r="B18" s="1" t="s">
        <v>218</v>
      </c>
      <c r="C18" s="2" t="s">
        <v>219</v>
      </c>
      <c r="D18" s="1"/>
      <c r="E18" s="1" t="s">
        <v>220</v>
      </c>
      <c r="F18" s="1" t="s">
        <v>19</v>
      </c>
      <c r="G18" s="1" t="s">
        <v>181</v>
      </c>
      <c r="H18" s="1"/>
      <c r="I18" s="1">
        <v>395</v>
      </c>
      <c r="J18" s="1">
        <f t="shared" si="0"/>
        <v>49.375</v>
      </c>
    </row>
    <row r="19" spans="1:10" x14ac:dyDescent="0.3">
      <c r="A19" s="1">
        <v>15</v>
      </c>
      <c r="B19" s="1" t="s">
        <v>221</v>
      </c>
      <c r="C19" s="2" t="s">
        <v>222</v>
      </c>
      <c r="D19" s="1"/>
      <c r="E19" s="1" t="s">
        <v>223</v>
      </c>
      <c r="F19" s="1" t="s">
        <v>19</v>
      </c>
      <c r="G19" s="1" t="s">
        <v>181</v>
      </c>
      <c r="H19" s="1"/>
      <c r="I19" s="1">
        <v>396</v>
      </c>
      <c r="J19" s="1">
        <f t="shared" si="0"/>
        <v>49.5</v>
      </c>
    </row>
    <row r="20" spans="1:10" x14ac:dyDescent="0.3">
      <c r="A20" s="1">
        <v>16</v>
      </c>
      <c r="B20" s="1" t="s">
        <v>224</v>
      </c>
      <c r="C20" s="2" t="s">
        <v>225</v>
      </c>
      <c r="D20" s="1"/>
      <c r="E20" s="1" t="s">
        <v>144</v>
      </c>
      <c r="F20" s="1" t="s">
        <v>19</v>
      </c>
      <c r="G20" s="1" t="s">
        <v>181</v>
      </c>
      <c r="H20" s="1"/>
      <c r="I20" s="1">
        <v>402</v>
      </c>
      <c r="J20" s="1">
        <f t="shared" si="0"/>
        <v>50.25</v>
      </c>
    </row>
    <row r="21" spans="1:10" x14ac:dyDescent="0.3">
      <c r="A21" s="1">
        <v>17</v>
      </c>
      <c r="B21" s="1" t="s">
        <v>226</v>
      </c>
      <c r="C21" s="2" t="s">
        <v>227</v>
      </c>
      <c r="D21" s="1"/>
      <c r="E21" s="1" t="s">
        <v>228</v>
      </c>
      <c r="F21" s="1" t="s">
        <v>30</v>
      </c>
      <c r="G21" s="1" t="s">
        <v>181</v>
      </c>
      <c r="H21" s="1"/>
      <c r="I21" s="1">
        <v>407</v>
      </c>
      <c r="J21" s="1">
        <f t="shared" si="0"/>
        <v>50.875</v>
      </c>
    </row>
    <row r="22" spans="1:10" x14ac:dyDescent="0.3">
      <c r="A22" s="1">
        <v>18</v>
      </c>
      <c r="B22" s="1" t="s">
        <v>229</v>
      </c>
      <c r="C22" s="2" t="s">
        <v>230</v>
      </c>
      <c r="D22" s="1"/>
      <c r="E22" s="1" t="s">
        <v>231</v>
      </c>
      <c r="F22" s="1" t="s">
        <v>30</v>
      </c>
      <c r="G22" s="1" t="s">
        <v>181</v>
      </c>
      <c r="H22" s="1"/>
      <c r="I22" s="1">
        <v>411</v>
      </c>
      <c r="J22" s="1">
        <f t="shared" si="0"/>
        <v>51.375</v>
      </c>
    </row>
    <row r="23" spans="1:10" x14ac:dyDescent="0.3">
      <c r="A23" s="1">
        <v>19</v>
      </c>
      <c r="B23" s="1" t="s">
        <v>232</v>
      </c>
      <c r="C23" s="2" t="s">
        <v>233</v>
      </c>
      <c r="D23" s="1"/>
      <c r="E23" s="1" t="s">
        <v>234</v>
      </c>
      <c r="F23" s="1" t="s">
        <v>19</v>
      </c>
      <c r="G23" s="1" t="s">
        <v>181</v>
      </c>
      <c r="H23" s="1"/>
      <c r="I23" s="1">
        <v>415</v>
      </c>
      <c r="J23" s="1">
        <f t="shared" si="0"/>
        <v>51.875</v>
      </c>
    </row>
    <row r="24" spans="1:10" x14ac:dyDescent="0.3">
      <c r="A24" s="1">
        <v>20</v>
      </c>
      <c r="B24" s="1" t="s">
        <v>235</v>
      </c>
      <c r="C24" s="2" t="s">
        <v>236</v>
      </c>
      <c r="D24" s="1"/>
      <c r="E24" s="1" t="s">
        <v>237</v>
      </c>
      <c r="F24" s="1" t="s">
        <v>30</v>
      </c>
      <c r="G24" s="1" t="s">
        <v>181</v>
      </c>
      <c r="H24" s="1"/>
      <c r="I24" s="1">
        <v>418</v>
      </c>
      <c r="J24" s="1">
        <f t="shared" si="0"/>
        <v>52.25</v>
      </c>
    </row>
    <row r="25" spans="1:10" x14ac:dyDescent="0.3">
      <c r="A25" s="1">
        <v>21</v>
      </c>
      <c r="B25" s="1" t="s">
        <v>238</v>
      </c>
      <c r="C25" s="2" t="s">
        <v>239</v>
      </c>
      <c r="D25" s="1"/>
      <c r="E25" s="1" t="s">
        <v>240</v>
      </c>
      <c r="F25" s="1" t="s">
        <v>30</v>
      </c>
      <c r="G25" s="1" t="s">
        <v>181</v>
      </c>
      <c r="H25" s="1"/>
      <c r="I25" s="1">
        <v>418</v>
      </c>
      <c r="J25" s="1">
        <f t="shared" si="0"/>
        <v>52.25</v>
      </c>
    </row>
    <row r="26" spans="1:10" x14ac:dyDescent="0.3">
      <c r="A26" s="1">
        <v>22</v>
      </c>
      <c r="B26" s="1" t="s">
        <v>241</v>
      </c>
      <c r="C26" s="2" t="s">
        <v>242</v>
      </c>
      <c r="D26" s="1"/>
      <c r="E26" s="1" t="s">
        <v>243</v>
      </c>
      <c r="F26" s="1" t="s">
        <v>30</v>
      </c>
      <c r="G26" s="1" t="s">
        <v>181</v>
      </c>
      <c r="H26" s="1"/>
      <c r="I26" s="1">
        <v>424</v>
      </c>
      <c r="J26" s="1">
        <f t="shared" si="0"/>
        <v>53</v>
      </c>
    </row>
    <row r="27" spans="1:10" x14ac:dyDescent="0.3">
      <c r="A27" s="1">
        <v>23</v>
      </c>
      <c r="B27" s="1" t="s">
        <v>244</v>
      </c>
      <c r="C27" s="2" t="s">
        <v>245</v>
      </c>
      <c r="D27" s="1"/>
      <c r="E27" s="1" t="s">
        <v>246</v>
      </c>
      <c r="F27" s="1" t="s">
        <v>30</v>
      </c>
      <c r="G27" s="1" t="s">
        <v>181</v>
      </c>
      <c r="H27" s="1"/>
      <c r="I27" s="1">
        <v>432</v>
      </c>
      <c r="J27" s="1">
        <f t="shared" si="0"/>
        <v>54</v>
      </c>
    </row>
    <row r="28" spans="1:10" x14ac:dyDescent="0.3">
      <c r="A28" s="1">
        <v>24</v>
      </c>
      <c r="B28" s="1" t="s">
        <v>247</v>
      </c>
      <c r="C28" s="2" t="s">
        <v>248</v>
      </c>
      <c r="D28" s="1"/>
      <c r="E28" s="1" t="s">
        <v>249</v>
      </c>
      <c r="F28" s="1" t="s">
        <v>30</v>
      </c>
      <c r="G28" s="1" t="s">
        <v>181</v>
      </c>
      <c r="H28" s="1"/>
      <c r="I28" s="1">
        <v>435</v>
      </c>
      <c r="J28" s="1">
        <f t="shared" si="0"/>
        <v>54.375</v>
      </c>
    </row>
    <row r="29" spans="1:10" x14ac:dyDescent="0.3">
      <c r="A29" s="1">
        <v>25</v>
      </c>
      <c r="B29" s="1" t="s">
        <v>250</v>
      </c>
      <c r="C29" s="2" t="s">
        <v>251</v>
      </c>
      <c r="D29" s="1"/>
      <c r="E29" s="1" t="s">
        <v>252</v>
      </c>
      <c r="F29" s="1" t="s">
        <v>19</v>
      </c>
      <c r="G29" s="1" t="s">
        <v>181</v>
      </c>
      <c r="H29" s="1"/>
      <c r="I29" s="1">
        <v>436</v>
      </c>
      <c r="J29" s="1">
        <f t="shared" si="0"/>
        <v>54.5</v>
      </c>
    </row>
    <row r="30" spans="1:10" x14ac:dyDescent="0.3">
      <c r="A30" s="1">
        <v>26</v>
      </c>
      <c r="B30" s="1" t="s">
        <v>253</v>
      </c>
      <c r="C30" s="2" t="s">
        <v>254</v>
      </c>
      <c r="D30" s="1"/>
      <c r="E30" s="1" t="s">
        <v>255</v>
      </c>
      <c r="F30" s="1" t="s">
        <v>19</v>
      </c>
      <c r="G30" s="1" t="s">
        <v>181</v>
      </c>
      <c r="H30" s="1"/>
      <c r="I30" s="1">
        <v>437</v>
      </c>
      <c r="J30" s="1">
        <f t="shared" si="0"/>
        <v>54.625</v>
      </c>
    </row>
    <row r="31" spans="1:10" x14ac:dyDescent="0.3">
      <c r="A31" s="1">
        <v>27</v>
      </c>
      <c r="B31" s="1" t="s">
        <v>256</v>
      </c>
      <c r="C31" s="2" t="s">
        <v>257</v>
      </c>
      <c r="D31" s="1"/>
      <c r="E31" s="1" t="s">
        <v>258</v>
      </c>
      <c r="F31" s="1" t="s">
        <v>30</v>
      </c>
      <c r="G31" s="1" t="s">
        <v>181</v>
      </c>
      <c r="H31" s="1"/>
      <c r="I31" s="1">
        <v>441</v>
      </c>
      <c r="J31" s="1">
        <f t="shared" si="0"/>
        <v>55.125</v>
      </c>
    </row>
    <row r="32" spans="1:10" x14ac:dyDescent="0.3">
      <c r="A32" s="1">
        <v>28</v>
      </c>
      <c r="B32" s="1" t="s">
        <v>259</v>
      </c>
      <c r="C32" s="2" t="s">
        <v>260</v>
      </c>
      <c r="D32" s="1"/>
      <c r="E32" s="1" t="s">
        <v>261</v>
      </c>
      <c r="F32" s="1" t="s">
        <v>30</v>
      </c>
      <c r="G32" s="1" t="s">
        <v>181</v>
      </c>
      <c r="H32" s="1"/>
      <c r="I32" s="1">
        <v>446</v>
      </c>
      <c r="J32" s="1">
        <f t="shared" si="0"/>
        <v>55.75</v>
      </c>
    </row>
    <row r="33" spans="1:10" x14ac:dyDescent="0.3">
      <c r="A33" s="1">
        <v>29</v>
      </c>
      <c r="B33" s="1" t="s">
        <v>262</v>
      </c>
      <c r="C33" s="2" t="s">
        <v>263</v>
      </c>
      <c r="D33" s="1"/>
      <c r="E33" s="1" t="s">
        <v>264</v>
      </c>
      <c r="F33" s="1" t="s">
        <v>30</v>
      </c>
      <c r="G33" s="1" t="s">
        <v>181</v>
      </c>
      <c r="H33" s="1"/>
      <c r="I33" s="1">
        <v>448</v>
      </c>
      <c r="J33" s="1">
        <f t="shared" si="0"/>
        <v>56</v>
      </c>
    </row>
    <row r="34" spans="1:10" x14ac:dyDescent="0.3">
      <c r="A34" s="1">
        <v>30</v>
      </c>
      <c r="B34" s="1" t="s">
        <v>265</v>
      </c>
      <c r="C34" s="2" t="s">
        <v>266</v>
      </c>
      <c r="D34" s="1"/>
      <c r="E34" s="1" t="s">
        <v>267</v>
      </c>
      <c r="F34" s="1" t="s">
        <v>19</v>
      </c>
      <c r="G34" s="1" t="s">
        <v>181</v>
      </c>
      <c r="H34" s="1"/>
      <c r="I34" s="1">
        <v>480</v>
      </c>
      <c r="J34" s="1">
        <f t="shared" si="0"/>
        <v>60</v>
      </c>
    </row>
    <row r="35" spans="1:10" x14ac:dyDescent="0.3">
      <c r="A35" s="1">
        <v>31</v>
      </c>
      <c r="B35" s="1" t="s">
        <v>268</v>
      </c>
      <c r="C35" s="2" t="s">
        <v>269</v>
      </c>
      <c r="D35" s="1"/>
      <c r="E35" s="1" t="s">
        <v>270</v>
      </c>
      <c r="F35" s="1" t="s">
        <v>19</v>
      </c>
      <c r="G35" s="1" t="s">
        <v>181</v>
      </c>
      <c r="H35" s="1"/>
      <c r="I35" s="1">
        <v>500</v>
      </c>
      <c r="J35" s="1">
        <f t="shared" si="0"/>
        <v>62.5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Normal="100" workbookViewId="0">
      <selection activeCell="F16" sqref="F16"/>
    </sheetView>
  </sheetViews>
  <sheetFormatPr defaultColWidth="11.5546875" defaultRowHeight="14.4" x14ac:dyDescent="0.3"/>
  <cols>
    <col min="2" max="2" width="20.6640625" customWidth="1"/>
    <col min="3" max="3" width="12.77734375" customWidth="1"/>
    <col min="4" max="4" width="11.5546875" hidden="1"/>
    <col min="5" max="5" width="25" customWidth="1"/>
    <col min="8" max="8" width="11.5546875" hidden="1"/>
    <col min="11" max="11" width="17.88671875" customWidth="1"/>
    <col min="12" max="12" width="15.109375" customWidth="1"/>
    <col min="13" max="14" width="18" customWidth="1"/>
  </cols>
  <sheetData>
    <row r="1" spans="1:15" ht="17.399999999999999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7" t="s">
        <v>0</v>
      </c>
      <c r="L1" s="7" t="s">
        <v>1</v>
      </c>
      <c r="M1" s="7" t="s">
        <v>2</v>
      </c>
      <c r="N1" s="7" t="s">
        <v>92</v>
      </c>
      <c r="O1" s="7" t="s">
        <v>4</v>
      </c>
    </row>
    <row r="2" spans="1:15" ht="17.399999999999999" customHeight="1" x14ac:dyDescent="0.35">
      <c r="A2" s="23" t="s">
        <v>401</v>
      </c>
      <c r="B2" s="24"/>
      <c r="C2" s="24"/>
      <c r="D2" s="24"/>
      <c r="E2" s="24"/>
      <c r="F2" s="24"/>
      <c r="G2" s="24"/>
      <c r="H2" s="24"/>
      <c r="I2" s="24"/>
      <c r="J2" s="25"/>
      <c r="K2" s="7" t="s">
        <v>5</v>
      </c>
      <c r="L2" s="7">
        <f>COUNTIFS(J1:J495, "&gt;=75", J1:J495, "&lt;=100")</f>
        <v>0</v>
      </c>
      <c r="M2" s="7">
        <f>COUNTIFS(J1:J495, "&gt;=60", J1:J495, "&lt;=74.99999")</f>
        <v>0</v>
      </c>
      <c r="N2" s="7">
        <f>COUNTIFS(J1:J495, "&gt;=40", J1:J495, "&lt;=59.9999")</f>
        <v>8</v>
      </c>
      <c r="O2" s="7">
        <f>SUM(L2:N2)</f>
        <v>8</v>
      </c>
    </row>
    <row r="3" spans="1:15" ht="17.399999999999999" customHeight="1" x14ac:dyDescent="0.35">
      <c r="A3" s="26" t="s">
        <v>410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s="22" customFormat="1" ht="54" customHeight="1" x14ac:dyDescent="0.3">
      <c r="A4" s="14" t="s">
        <v>6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4" t="s">
        <v>93</v>
      </c>
      <c r="J4" s="15" t="s">
        <v>15</v>
      </c>
    </row>
    <row r="5" spans="1:15" x14ac:dyDescent="0.3">
      <c r="A5" s="1">
        <v>1</v>
      </c>
      <c r="B5" s="1" t="s">
        <v>271</v>
      </c>
      <c r="C5" s="2" t="s">
        <v>272</v>
      </c>
      <c r="D5" s="1"/>
      <c r="E5" s="1" t="s">
        <v>273</v>
      </c>
      <c r="F5" s="1" t="s">
        <v>30</v>
      </c>
      <c r="G5" s="1" t="s">
        <v>274</v>
      </c>
      <c r="H5" s="1"/>
      <c r="I5" s="1">
        <v>320</v>
      </c>
      <c r="J5" s="1">
        <f t="shared" ref="J5:J12" si="0">I5/8</f>
        <v>40</v>
      </c>
    </row>
    <row r="6" spans="1:15" x14ac:dyDescent="0.3">
      <c r="A6" s="1">
        <v>2</v>
      </c>
      <c r="B6" s="1" t="s">
        <v>275</v>
      </c>
      <c r="C6" s="2" t="s">
        <v>158</v>
      </c>
      <c r="D6" s="1"/>
      <c r="E6" s="1" t="s">
        <v>276</v>
      </c>
      <c r="F6" s="1" t="s">
        <v>19</v>
      </c>
      <c r="G6" s="1" t="s">
        <v>274</v>
      </c>
      <c r="H6" s="1"/>
      <c r="I6" s="1">
        <v>320</v>
      </c>
      <c r="J6" s="1">
        <f t="shared" si="0"/>
        <v>40</v>
      </c>
    </row>
    <row r="7" spans="1:15" x14ac:dyDescent="0.3">
      <c r="A7" s="1">
        <v>3</v>
      </c>
      <c r="B7" s="1" t="s">
        <v>277</v>
      </c>
      <c r="C7" s="2" t="s">
        <v>278</v>
      </c>
      <c r="D7" s="1"/>
      <c r="E7" s="1" t="s">
        <v>279</v>
      </c>
      <c r="F7" s="1" t="s">
        <v>30</v>
      </c>
      <c r="G7" s="1" t="s">
        <v>274</v>
      </c>
      <c r="H7" s="1"/>
      <c r="I7" s="1">
        <v>336</v>
      </c>
      <c r="J7" s="1">
        <f t="shared" si="0"/>
        <v>42</v>
      </c>
    </row>
    <row r="8" spans="1:15" x14ac:dyDescent="0.3">
      <c r="A8" s="1">
        <v>4</v>
      </c>
      <c r="B8" s="1" t="s">
        <v>280</v>
      </c>
      <c r="C8" s="2" t="s">
        <v>281</v>
      </c>
      <c r="D8" s="1"/>
      <c r="E8" s="1" t="s">
        <v>282</v>
      </c>
      <c r="F8" s="1" t="s">
        <v>19</v>
      </c>
      <c r="G8" s="1" t="s">
        <v>274</v>
      </c>
      <c r="H8" s="1"/>
      <c r="I8" s="1">
        <v>342</v>
      </c>
      <c r="J8" s="1">
        <f t="shared" si="0"/>
        <v>42.75</v>
      </c>
    </row>
    <row r="9" spans="1:15" x14ac:dyDescent="0.3">
      <c r="A9" s="1">
        <v>5</v>
      </c>
      <c r="B9" s="1" t="s">
        <v>283</v>
      </c>
      <c r="C9" s="2" t="s">
        <v>284</v>
      </c>
      <c r="D9" s="1"/>
      <c r="E9" s="1" t="s">
        <v>285</v>
      </c>
      <c r="F9" s="1" t="s">
        <v>19</v>
      </c>
      <c r="G9" s="1" t="s">
        <v>274</v>
      </c>
      <c r="H9" s="1"/>
      <c r="I9" s="1">
        <v>379</v>
      </c>
      <c r="J9" s="1">
        <f t="shared" si="0"/>
        <v>47.375</v>
      </c>
    </row>
    <row r="10" spans="1:15" x14ac:dyDescent="0.3">
      <c r="A10" s="1">
        <v>6</v>
      </c>
      <c r="B10" s="1" t="s">
        <v>286</v>
      </c>
      <c r="C10" s="2" t="s">
        <v>287</v>
      </c>
      <c r="D10" s="1"/>
      <c r="E10" s="1" t="s">
        <v>288</v>
      </c>
      <c r="F10" s="1" t="s">
        <v>19</v>
      </c>
      <c r="G10" s="1" t="s">
        <v>274</v>
      </c>
      <c r="H10" s="1"/>
      <c r="I10" s="1">
        <v>405</v>
      </c>
      <c r="J10" s="1">
        <f t="shared" si="0"/>
        <v>50.625</v>
      </c>
    </row>
    <row r="11" spans="1:15" x14ac:dyDescent="0.3">
      <c r="A11" s="1">
        <v>7</v>
      </c>
      <c r="B11" s="1" t="s">
        <v>289</v>
      </c>
      <c r="C11" s="2" t="s">
        <v>290</v>
      </c>
      <c r="D11" s="1"/>
      <c r="E11" s="1" t="s">
        <v>291</v>
      </c>
      <c r="F11" s="1" t="s">
        <v>19</v>
      </c>
      <c r="G11" s="1" t="s">
        <v>274</v>
      </c>
      <c r="H11" s="1"/>
      <c r="I11" s="1">
        <v>464</v>
      </c>
      <c r="J11" s="1">
        <f t="shared" si="0"/>
        <v>58</v>
      </c>
    </row>
    <row r="12" spans="1:15" x14ac:dyDescent="0.3">
      <c r="A12" s="1">
        <v>8</v>
      </c>
      <c r="B12" s="1" t="s">
        <v>292</v>
      </c>
      <c r="C12" s="2" t="s">
        <v>293</v>
      </c>
      <c r="D12" s="1"/>
      <c r="E12" s="1" t="s">
        <v>294</v>
      </c>
      <c r="F12" s="1" t="s">
        <v>19</v>
      </c>
      <c r="G12" s="1" t="s">
        <v>274</v>
      </c>
      <c r="H12" s="1"/>
      <c r="I12" s="1">
        <v>466</v>
      </c>
      <c r="J12" s="1">
        <f t="shared" si="0"/>
        <v>58.25</v>
      </c>
    </row>
  </sheetData>
  <mergeCells count="3">
    <mergeCell ref="A1:J1"/>
    <mergeCell ref="A2:J2"/>
    <mergeCell ref="A3:J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BSc General</vt:lpstr>
      <vt:lpstr>BA General</vt:lpstr>
      <vt:lpstr>Math</vt:lpstr>
      <vt:lpstr>Physics</vt:lpstr>
      <vt:lpstr>Chemistry</vt:lpstr>
      <vt:lpstr>Botany</vt:lpstr>
      <vt:lpstr>zoology</vt:lpstr>
      <vt:lpstr>bengali</vt:lpstr>
      <vt:lpstr>english</vt:lpstr>
      <vt:lpstr>economics</vt:lpstr>
      <vt:lpstr>geography</vt:lpstr>
      <vt:lpstr>Philosophy</vt:lpstr>
      <vt:lpstr>Sanskrit</vt:lpstr>
      <vt:lpstr>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amcollegenaac@gmail.com</dc:creator>
  <dc:description/>
  <cp:lastModifiedBy>amcollegenaac@gmail.com</cp:lastModifiedBy>
  <cp:revision>97</cp:revision>
  <dcterms:created xsi:type="dcterms:W3CDTF">2015-06-05T18:17:20Z</dcterms:created>
  <dcterms:modified xsi:type="dcterms:W3CDTF">2024-04-17T16:37:56Z</dcterms:modified>
  <dc:language>en-IN</dc:language>
</cp:coreProperties>
</file>